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activeX/activeX2.xml" ContentType="application/vnd.ms-office.activeX+xml"/>
  <Override PartName="/xl/activeX/activeX2.bin" ContentType="application/vnd.ms-office.activeX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133.188.78.185\ams共有\工程管理\分析依頼票\分析依頼票の書式\"/>
    </mc:Choice>
  </mc:AlternateContent>
  <xr:revisionPtr revIDLastSave="0" documentId="13_ncr:1_{35BA7113-CA26-4F4D-A4DA-E39BBD392290}" xr6:coauthVersionLast="47" xr6:coauthVersionMax="47" xr10:uidLastSave="{00000000-0000-0000-0000-000000000000}"/>
  <bookViews>
    <workbookView xWindow="-120" yWindow="-120" windowWidth="38640" windowHeight="21120" xr2:uid="{00000000-000D-0000-FFFF-FFFF00000000}"/>
  </bookViews>
  <sheets>
    <sheet name="cover" sheetId="7" r:id="rId1"/>
    <sheet name="Samp.list" sheetId="2" r:id="rId2"/>
    <sheet name="D.L." sheetId="6" state="hidden" r:id="rId3"/>
  </sheets>
  <definedNames>
    <definedName name="Aluminium_26">'D.L.'!$B$23:$B$32</definedName>
    <definedName name="Beryllium_10">'D.L.'!$B$10:$B$19</definedName>
    <definedName name="Iodine_129">'D.L.'!$B$38:$B$49</definedName>
    <definedName name="_xlnm.Print_Area" localSheetId="1">Samp.list!$A$1:$K$35</definedName>
    <definedName name="カテゴリ">'D.L.'!$B$4:$B$6</definedName>
    <definedName name="空欄">'D.L.'!$B$35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8" i="7" l="1"/>
  <c r="C29" i="7"/>
  <c r="C30" i="7"/>
  <c r="C31" i="7"/>
  <c r="C32" i="7"/>
  <c r="C33" i="7"/>
  <c r="C34" i="7"/>
  <c r="C35" i="7"/>
  <c r="C36" i="7"/>
  <c r="C37" i="7"/>
  <c r="C38" i="7"/>
  <c r="C39" i="7"/>
  <c r="C40" i="7"/>
  <c r="C41" i="7"/>
  <c r="C42" i="7"/>
  <c r="B23" i="7" a="1"/>
  <c r="B23" i="7" s="1"/>
  <c r="C23" i="7" s="1"/>
  <c r="C27" i="7" l="1"/>
  <c r="C26" i="7"/>
  <c r="C25" i="7"/>
  <c r="C24" i="7"/>
  <c r="M9" i="2" l="1"/>
  <c r="M10" i="2"/>
  <c r="M11" i="2"/>
  <c r="M12" i="2"/>
  <c r="M13" i="2"/>
  <c r="M14" i="2"/>
  <c r="M15" i="2"/>
  <c r="M16" i="2"/>
  <c r="M17" i="2"/>
  <c r="M18" i="2"/>
  <c r="M19" i="2"/>
  <c r="M20" i="2"/>
  <c r="M21" i="2"/>
  <c r="M22" i="2"/>
  <c r="M23" i="2"/>
  <c r="M24" i="2"/>
  <c r="M25" i="2"/>
  <c r="M26" i="2"/>
  <c r="M27" i="2"/>
  <c r="M8" i="2"/>
  <c r="K1" i="2" l="1"/>
  <c r="E8" i="2" l="1"/>
  <c r="E27" i="2"/>
  <c r="E26" i="2"/>
  <c r="E25" i="2"/>
  <c r="E24" i="2"/>
  <c r="E23" i="2"/>
  <c r="E22" i="2"/>
  <c r="E21" i="2"/>
  <c r="E20" i="2"/>
  <c r="E19" i="2"/>
  <c r="E18" i="2"/>
  <c r="E17" i="2"/>
  <c r="E16" i="2"/>
  <c r="E15" i="2"/>
  <c r="E14" i="2"/>
  <c r="E13" i="2"/>
  <c r="E12" i="2"/>
  <c r="E10" i="2"/>
  <c r="E9" i="2"/>
  <c r="C9" i="2" l="1"/>
  <c r="C10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8" i="2"/>
  <c r="C11" i="2" l="1"/>
  <c r="E11" i="2"/>
  <c r="C43" i="7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<sst xmlns="http://schemas.openxmlformats.org/spreadsheetml/2006/main" count="124" uniqueCount="96">
  <si>
    <t>No.</t>
    <phoneticPr fontId="1"/>
  </si>
  <si>
    <t>ユーザー試料ID</t>
    <phoneticPr fontId="1"/>
  </si>
  <si>
    <t>備考</t>
    <rPh sb="0" eb="2">
      <t>ビコウ</t>
    </rPh>
    <phoneticPr fontId="1"/>
  </si>
  <si>
    <t>施設試料ID</t>
    <rPh sb="0" eb="4">
      <t>シセツシリョウ</t>
    </rPh>
    <phoneticPr fontId="1"/>
  </si>
  <si>
    <t>Lab's sample ID</t>
    <phoneticPr fontId="1"/>
  </si>
  <si>
    <t>Remarks</t>
    <phoneticPr fontId="1"/>
  </si>
  <si>
    <t>施設側の備考</t>
    <rPh sb="0" eb="2">
      <t>シセツ</t>
    </rPh>
    <rPh sb="2" eb="3">
      <t>ガワ</t>
    </rPh>
    <rPh sb="4" eb="6">
      <t>ビコウ</t>
    </rPh>
    <phoneticPr fontId="1"/>
  </si>
  <si>
    <t>前処理・プレス</t>
    <rPh sb="0" eb="3">
      <t>マエショリ</t>
    </rPh>
    <phoneticPr fontId="1"/>
  </si>
  <si>
    <t>不能の場合：×</t>
    <rPh sb="0" eb="2">
      <t>フノウ</t>
    </rPh>
    <rPh sb="3" eb="5">
      <t>バアイ</t>
    </rPh>
    <phoneticPr fontId="1"/>
  </si>
  <si>
    <t>前処理・プレス　×</t>
    <rPh sb="0" eb="3">
      <t>マエショリ</t>
    </rPh>
    <phoneticPr fontId="1"/>
  </si>
  <si>
    <t>×</t>
    <phoneticPr fontId="1"/>
  </si>
  <si>
    <t>Post Meas. Samp. list</t>
    <phoneticPr fontId="1"/>
  </si>
  <si>
    <t>依頼日/Date of Request</t>
    <rPh sb="0" eb="3">
      <t>イライビ</t>
    </rPh>
    <phoneticPr fontId="1"/>
  </si>
  <si>
    <t>依頼者/Client Name</t>
    <rPh sb="0" eb="3">
      <t>イライシャ</t>
    </rPh>
    <phoneticPr fontId="1"/>
  </si>
  <si>
    <t>希望納期/Desired Delivery Date</t>
    <rPh sb="0" eb="4">
      <t>キボウノウキ</t>
    </rPh>
    <phoneticPr fontId="1"/>
  </si>
  <si>
    <t>所属/Affiliation</t>
    <rPh sb="0" eb="2">
      <t>ショゾク</t>
    </rPh>
    <phoneticPr fontId="1"/>
  </si>
  <si>
    <t>利用制度/Facility Access Program</t>
    <rPh sb="0" eb="4">
      <t>リヨウセイド</t>
    </rPh>
    <phoneticPr fontId="1"/>
  </si>
  <si>
    <t>分析目的/Purpose of Analysis</t>
    <rPh sb="0" eb="4">
      <t>ブンセキモクテキ</t>
    </rPh>
    <phoneticPr fontId="1"/>
  </si>
  <si>
    <t>単位</t>
    <rPh sb="0" eb="2">
      <t>タンイ</t>
    </rPh>
    <phoneticPr fontId="1"/>
  </si>
  <si>
    <t>unit</t>
    <phoneticPr fontId="1"/>
  </si>
  <si>
    <t>個数/Qty.</t>
    <rPh sb="0" eb="2">
      <t>コスウ</t>
    </rPh>
    <phoneticPr fontId="1"/>
  </si>
  <si>
    <t>e-mail:</t>
    <phoneticPr fontId="1"/>
  </si>
  <si>
    <t>Tel:</t>
    <phoneticPr fontId="1"/>
  </si>
  <si>
    <t>-</t>
    <phoneticPr fontId="1"/>
  </si>
  <si>
    <t>試料区分 / Sample Classification</t>
    <rPh sb="0" eb="2">
      <t>シリョウ</t>
    </rPh>
    <rPh sb="2" eb="4">
      <t>クブン</t>
    </rPh>
    <phoneticPr fontId="1"/>
  </si>
  <si>
    <t>空欄</t>
    <rPh sb="0" eb="2">
      <t>クウラン</t>
    </rPh>
    <phoneticPr fontId="1"/>
  </si>
  <si>
    <t>カテゴリ / Category</t>
    <phoneticPr fontId="1"/>
  </si>
  <si>
    <t>mg</t>
    <phoneticPr fontId="1"/>
  </si>
  <si>
    <t>廃棄/Discard</t>
    <rPh sb="0" eb="2">
      <t>ハイキ</t>
    </rPh>
    <phoneticPr fontId="1"/>
  </si>
  <si>
    <t>返却/Return</t>
    <rPh sb="0" eb="2">
      <t>ヘンキャク</t>
    </rPh>
    <phoneticPr fontId="1"/>
  </si>
  <si>
    <t>量</t>
    <rPh sb="0" eb="1">
      <t>リョウ</t>
    </rPh>
    <phoneticPr fontId="1"/>
  </si>
  <si>
    <t>試料区分 / Sample Classification</t>
  </si>
  <si>
    <t>試料返却</t>
    <rPh sb="2" eb="4">
      <t>ヘンキャク</t>
    </rPh>
    <phoneticPr fontId="1"/>
  </si>
  <si>
    <t>Samp. Return</t>
    <phoneticPr fontId="1"/>
  </si>
  <si>
    <t>ount</t>
    <phoneticPr fontId="1"/>
  </si>
  <si>
    <t>Am-</t>
    <phoneticPr fontId="1"/>
  </si>
  <si>
    <t>高 / H</t>
    <rPh sb="0" eb="1">
      <t>タカ</t>
    </rPh>
    <phoneticPr fontId="1"/>
  </si>
  <si>
    <t>低 / L</t>
    <rPh sb="0" eb="1">
      <t>ヒク</t>
    </rPh>
    <phoneticPr fontId="1"/>
  </si>
  <si>
    <t>?</t>
    <phoneticPr fontId="1"/>
  </si>
  <si>
    <t>依頼試料の要約/Request Summary</t>
    <rPh sb="0" eb="2">
      <t>イライ</t>
    </rPh>
    <rPh sb="2" eb="4">
      <t>シリョウ</t>
    </rPh>
    <rPh sb="5" eb="7">
      <t>ヨウヤク</t>
    </rPh>
    <phoneticPr fontId="1"/>
  </si>
  <si>
    <t>Total Qty.</t>
    <phoneticPr fontId="1"/>
  </si>
  <si>
    <t>▶</t>
    <phoneticPr fontId="1"/>
  </si>
  <si>
    <t>利用制度/Facility Access Program</t>
    <phoneticPr fontId="1"/>
  </si>
  <si>
    <t>施設供用制度 / Shared Use Program</t>
    <phoneticPr fontId="1"/>
  </si>
  <si>
    <t>内部利用 (有償) / Internal Use (Fee-based)</t>
    <rPh sb="0" eb="2">
      <t>ナイブ</t>
    </rPh>
    <rPh sb="2" eb="4">
      <t>リヨウ</t>
    </rPh>
    <rPh sb="6" eb="8">
      <t>ユウショウ</t>
    </rPh>
    <phoneticPr fontId="1"/>
  </si>
  <si>
    <t>内部利用 (無償) / Internal Use (Free)</t>
    <rPh sb="0" eb="2">
      <t>ナイブ</t>
    </rPh>
    <rPh sb="2" eb="4">
      <t>リヨウ</t>
    </rPh>
    <rPh sb="6" eb="8">
      <t>ムショウ</t>
    </rPh>
    <phoneticPr fontId="1"/>
  </si>
  <si>
    <t>要望/特記事項</t>
    <rPh sb="0" eb="2">
      <t>ヨウボウ</t>
    </rPh>
    <rPh sb="3" eb="7">
      <t>トッキジコウ</t>
    </rPh>
    <phoneticPr fontId="1"/>
  </si>
  <si>
    <t>Comments/Special Instructions</t>
    <phoneticPr fontId="1"/>
  </si>
  <si>
    <t>要望/特記事項</t>
    <phoneticPr fontId="1"/>
  </si>
  <si>
    <t>下記 / Provided below</t>
    <rPh sb="0" eb="2">
      <t>カキ</t>
    </rPh>
    <phoneticPr fontId="1"/>
  </si>
  <si>
    <t>無し / None</t>
    <rPh sb="0" eb="1">
      <t>ナ</t>
    </rPh>
    <phoneticPr fontId="1"/>
  </si>
  <si>
    <t>ハイライト（黄）欄を記入または選択してください。 / Please complete or select the highlighted (yellow) fields.</t>
    <phoneticPr fontId="1"/>
  </si>
  <si>
    <t>1)</t>
    <phoneticPr fontId="1"/>
  </si>
  <si>
    <t>2)</t>
    <phoneticPr fontId="1"/>
  </si>
  <si>
    <t xml:space="preserve">User sample ID </t>
    <phoneticPr fontId="1"/>
  </si>
  <si>
    <t>ユーザー試料IDを記入し、ハイライト（黄）欄を記入または選択してください。 / Please enter the User Sample ID and complete the highlighted (yellow) fields.</t>
    <rPh sb="4" eb="6">
      <t>シリョウ</t>
    </rPh>
    <rPh sb="9" eb="11">
      <t>キニュウ</t>
    </rPh>
    <phoneticPr fontId="1"/>
  </si>
  <si>
    <t>Expected</t>
    <phoneticPr fontId="1"/>
  </si>
  <si>
    <t>g</t>
    <phoneticPr fontId="1"/>
  </si>
  <si>
    <t>ℓ</t>
    <phoneticPr fontId="1"/>
  </si>
  <si>
    <t>mℓ</t>
    <phoneticPr fontId="1"/>
  </si>
  <si>
    <t>記入完了後，"Samp.list"シートを記入または選択してください。/ After completion, please fill in or select the "Samp.list" sheet.</t>
    <rPh sb="0" eb="5">
      <t>キニュウカンリョウゴ</t>
    </rPh>
    <rPh sb="21" eb="23">
      <t>キニュウ</t>
    </rPh>
    <rPh sb="26" eb="28">
      <t>センタク</t>
    </rPh>
    <phoneticPr fontId="1"/>
  </si>
  <si>
    <t>記入完了後，表紙の依頼試料の要約内容を確認してください。/ After completion, please review the sample summary on the cover page.</t>
    <rPh sb="0" eb="5">
      <t>キニュウカンリョウゴ</t>
    </rPh>
    <rPh sb="6" eb="8">
      <t>ヒョウシ</t>
    </rPh>
    <rPh sb="16" eb="18">
      <t>ナイヨウ</t>
    </rPh>
    <rPh sb="19" eb="21">
      <t>カクニン</t>
    </rPh>
    <phoneticPr fontId="1"/>
  </si>
  <si>
    <t>・測定1回分（1バッチ）で測定可能な依頼試料は最大20個です。/ Maximum of 20 samples per batch.</t>
    <rPh sb="18" eb="20">
      <t>イライ</t>
    </rPh>
    <rPh sb="23" eb="25">
      <t>サイダイ</t>
    </rPh>
    <phoneticPr fontId="1"/>
  </si>
  <si>
    <t>Sample Species</t>
    <phoneticPr fontId="1"/>
  </si>
  <si>
    <t>予想同位体比</t>
    <rPh sb="0" eb="2">
      <t>ヨソウ</t>
    </rPh>
    <rPh sb="2" eb="6">
      <t>ドウイタイヒ</t>
    </rPh>
    <phoneticPr fontId="1"/>
  </si>
  <si>
    <r>
      <t xml:space="preserve">Isotope ratio </t>
    </r>
    <r>
      <rPr>
        <vertAlign val="superscript"/>
        <sz val="10"/>
        <rFont val="ＭＳ Ｐゴシック"/>
        <family val="3"/>
        <charset val="128"/>
      </rPr>
      <t>2)</t>
    </r>
    <phoneticPr fontId="1"/>
  </si>
  <si>
    <t xml:space="preserve">Beryllium_10 </t>
    <phoneticPr fontId="1"/>
  </si>
  <si>
    <t xml:space="preserve">Aluminium_26 </t>
    <phoneticPr fontId="1"/>
  </si>
  <si>
    <t>Iodine_129</t>
    <phoneticPr fontId="1"/>
  </si>
  <si>
    <t>BLK</t>
    <phoneticPr fontId="1"/>
  </si>
  <si>
    <t>STD</t>
    <phoneticPr fontId="1"/>
  </si>
  <si>
    <r>
      <t>詳細 / detail</t>
    </r>
    <r>
      <rPr>
        <vertAlign val="superscript"/>
        <sz val="10"/>
        <rFont val="ＭＳ Ｐゴシック"/>
        <family val="3"/>
        <charset val="128"/>
      </rPr>
      <t xml:space="preserve"> 1)</t>
    </r>
    <rPh sb="0" eb="2">
      <t>ショウサイ</t>
    </rPh>
    <phoneticPr fontId="1"/>
  </si>
  <si>
    <t>試料状態の詳細を記入欄に収まる範囲で記入ください。/ Please provide sample details within the space provided.</t>
    <phoneticPr fontId="1"/>
  </si>
  <si>
    <r>
      <t>高 / H: over 10</t>
    </r>
    <r>
      <rPr>
        <vertAlign val="superscript"/>
        <sz val="8"/>
        <rFont val="ＭＳ Ｐゴシック"/>
        <family val="3"/>
        <charset val="128"/>
      </rPr>
      <t>-11</t>
    </r>
    <r>
      <rPr>
        <sz val="8"/>
        <rFont val="ＭＳ Ｐゴシック"/>
        <family val="3"/>
        <charset val="128"/>
      </rPr>
      <t>， 低 / L: less than 10</t>
    </r>
    <r>
      <rPr>
        <vertAlign val="superscript"/>
        <sz val="8"/>
        <rFont val="ＭＳ Ｐゴシック"/>
        <family val="3"/>
        <charset val="128"/>
      </rPr>
      <t>-13</t>
    </r>
    <phoneticPr fontId="1"/>
  </si>
  <si>
    <t>　Recommended standards per batch: 2–4 for STD-cal and ~2 for BKG-cal. 
　If these are not included, the facility's internal standards will be applied.</t>
    <phoneticPr fontId="1"/>
  </si>
  <si>
    <t>STD-cal</t>
    <phoneticPr fontId="1"/>
  </si>
  <si>
    <t>BLK-cal</t>
    <phoneticPr fontId="1"/>
  </si>
  <si>
    <t>ヨウ化銀 / Agl</t>
    <rPh sb="2" eb="4">
      <t>カギン</t>
    </rPh>
    <phoneticPr fontId="1"/>
  </si>
  <si>
    <t>岩石 / Rock</t>
    <rPh sb="0" eb="2">
      <t>ガンセキ</t>
    </rPh>
    <phoneticPr fontId="1"/>
  </si>
  <si>
    <t>土壌 / Soil</t>
    <rPh sb="0" eb="2">
      <t>ドジョウ</t>
    </rPh>
    <phoneticPr fontId="1"/>
  </si>
  <si>
    <t>石英 / Quathz</t>
    <rPh sb="0" eb="2">
      <t>セキエイ</t>
    </rPh>
    <phoneticPr fontId="1"/>
  </si>
  <si>
    <t>酸化ベリリウム / BeO</t>
    <rPh sb="0" eb="2">
      <t>サンカ</t>
    </rPh>
    <phoneticPr fontId="1"/>
  </si>
  <si>
    <t>その他 / Others</t>
    <rPh sb="2" eb="3">
      <t>タ</t>
    </rPh>
    <phoneticPr fontId="1"/>
  </si>
  <si>
    <t>酸化アルミニウム/ Al2O3</t>
    <rPh sb="0" eb="2">
      <t>サンカ</t>
    </rPh>
    <phoneticPr fontId="1"/>
  </si>
  <si>
    <t>海水 / Seawater</t>
    <rPh sb="0" eb="2">
      <t>カイスイ</t>
    </rPh>
    <phoneticPr fontId="1"/>
  </si>
  <si>
    <t>地下水 / Groundwater</t>
    <rPh sb="0" eb="3">
      <t>チカスイ</t>
    </rPh>
    <phoneticPr fontId="1"/>
  </si>
  <si>
    <t>降水 / Precipitation</t>
    <rPh sb="0" eb="2">
      <t>コウスイ</t>
    </rPh>
    <phoneticPr fontId="1"/>
  </si>
  <si>
    <t>海藻 / Seaweed, Marine Algae</t>
    <rPh sb="0" eb="2">
      <t>カイソウ</t>
    </rPh>
    <phoneticPr fontId="1"/>
  </si>
  <si>
    <t>堆積物・氷床コア / Sediment, Ice Core</t>
    <rPh sb="0" eb="3">
      <t>タイセキブツ</t>
    </rPh>
    <rPh sb="4" eb="6">
      <t>ヒョウショウ</t>
    </rPh>
    <phoneticPr fontId="1"/>
  </si>
  <si>
    <t>分析核種 / Analyzed Nuclide</t>
    <rPh sb="0" eb="2">
      <t>ブンセキ</t>
    </rPh>
    <rPh sb="2" eb="4">
      <t>カクシュ</t>
    </rPh>
    <phoneticPr fontId="1"/>
  </si>
  <si>
    <t>Lab. ID</t>
    <phoneticPr fontId="1"/>
  </si>
  <si>
    <t>AMS (Be-10, Al-26, I-129) 分析依頼票 / Analysis Request Form</t>
    <phoneticPr fontId="1"/>
  </si>
  <si>
    <t>Sample list</t>
    <phoneticPr fontId="1"/>
  </si>
  <si>
    <t>・依頼試料に標準試料（検量線STD-cal，バックグランドBKG-cal）を含める場合は，1バッチにつきSTD-calは2〜4個，
　BKG-calは2個程度を推奨します。これらが同封されない場合は，当施設の標準試料を使用します。</t>
    <phoneticPr fontId="1"/>
  </si>
  <si>
    <t>JAEA-AMS-TONO (v.2026/4/9)</t>
    <phoneticPr fontId="1"/>
  </si>
  <si>
    <t>XX_XXX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</si>
</sst>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Ｐゴシック"/>
      <family val="3"/>
      <charset val="128"/>
    </font>
    <font>
      <sz val="9"/>
      <name val="ＭＳ Ｐゴシック"/>
      <family val="3"/>
      <charset val="128"/>
    </font>
    <font>
      <vertAlign val="superscript"/>
      <sz val="10"/>
      <name val="ＭＳ Ｐゴシック"/>
      <family val="3"/>
      <charset val="128"/>
    </font>
    <font>
      <sz val="10"/>
      <color rgb="FF0A0A0A"/>
      <name val="Arial Unicode MS"/>
      <family val="2"/>
    </font>
    <font>
      <sz val="8"/>
      <name val="ＭＳ Ｐゴシック"/>
      <family val="3"/>
      <charset val="128"/>
    </font>
    <font>
      <vertAlign val="superscript"/>
      <sz val="8"/>
      <name val="ＭＳ Ｐゴシック"/>
      <family val="3"/>
      <charset val="128"/>
    </font>
    <font>
      <sz val="12"/>
      <name val="ＭＳ Ｐゴシック"/>
      <family val="3"/>
      <charset val="128"/>
    </font>
    <font>
      <sz val="20"/>
      <name val="ＭＳ Ｐゴシック"/>
      <family val="3"/>
      <charset val="128"/>
    </font>
    <font>
      <sz val="14"/>
      <name val="ＭＳ Ｐゴシック"/>
      <family val="3"/>
      <charset val="128"/>
    </font>
    <font>
      <sz val="18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8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/>
      <top style="thick">
        <color indexed="64"/>
      </top>
      <bottom/>
      <diagonal/>
    </border>
    <border>
      <left/>
      <right style="thin">
        <color indexed="64"/>
      </right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</borders>
  <cellStyleXfs count="1">
    <xf numFmtId="0" fontId="0" fillId="0" borderId="0">
      <alignment vertical="center"/>
    </xf>
  </cellStyleXfs>
  <cellXfs count="110">
    <xf numFmtId="0" fontId="0" fillId="0" borderId="0" xfId="0">
      <alignment vertical="center"/>
    </xf>
    <xf numFmtId="0" fontId="0" fillId="0" borderId="3" xfId="0" applyBorder="1">
      <alignment vertical="center"/>
    </xf>
    <xf numFmtId="0" fontId="0" fillId="0" borderId="0" xfId="0" applyAlignment="1">
      <alignment horizontal="center"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0" fontId="0" fillId="0" borderId="1" xfId="0" applyBorder="1">
      <alignment vertical="center"/>
    </xf>
    <xf numFmtId="0" fontId="0" fillId="0" borderId="5" xfId="0" applyBorder="1">
      <alignment vertical="center"/>
    </xf>
    <xf numFmtId="0" fontId="0" fillId="0" borderId="8" xfId="0" applyBorder="1">
      <alignment vertical="center"/>
    </xf>
    <xf numFmtId="0" fontId="3" fillId="0" borderId="9" xfId="0" applyFont="1" applyBorder="1">
      <alignment vertical="center"/>
    </xf>
    <xf numFmtId="0" fontId="2" fillId="0" borderId="9" xfId="0" applyFont="1" applyBorder="1">
      <alignment vertical="center"/>
    </xf>
    <xf numFmtId="0" fontId="0" fillId="0" borderId="0" xfId="0" applyAlignment="1">
      <alignment vertical="center" wrapText="1"/>
    </xf>
    <xf numFmtId="0" fontId="2" fillId="0" borderId="12" xfId="0" applyFont="1" applyBorder="1">
      <alignment vertical="center"/>
    </xf>
    <xf numFmtId="0" fontId="2" fillId="0" borderId="11" xfId="0" applyFont="1" applyBorder="1">
      <alignment vertical="center"/>
    </xf>
    <xf numFmtId="0" fontId="2" fillId="0" borderId="2" xfId="0" applyFont="1" applyBorder="1">
      <alignment vertical="center"/>
    </xf>
    <xf numFmtId="0" fontId="2" fillId="0" borderId="3" xfId="0" applyFont="1" applyBorder="1">
      <alignment vertical="center"/>
    </xf>
    <xf numFmtId="0" fontId="2" fillId="0" borderId="16" xfId="0" applyFont="1" applyBorder="1">
      <alignment vertical="center"/>
    </xf>
    <xf numFmtId="0" fontId="3" fillId="0" borderId="16" xfId="0" applyFont="1" applyBorder="1">
      <alignment vertical="center"/>
    </xf>
    <xf numFmtId="0" fontId="0" fillId="0" borderId="16" xfId="0" applyBorder="1">
      <alignment vertical="center"/>
    </xf>
    <xf numFmtId="0" fontId="5" fillId="0" borderId="0" xfId="0" applyFont="1">
      <alignment vertical="center"/>
    </xf>
    <xf numFmtId="0" fontId="3" fillId="0" borderId="0" xfId="0" applyFont="1">
      <alignment vertical="center"/>
    </xf>
    <xf numFmtId="0" fontId="0" fillId="0" borderId="0" xfId="0" applyAlignment="1">
      <alignment vertical="top"/>
    </xf>
    <xf numFmtId="0" fontId="2" fillId="0" borderId="0" xfId="0" applyFont="1" applyAlignment="1">
      <alignment horizontal="left" vertical="top" wrapText="1"/>
    </xf>
    <xf numFmtId="0" fontId="0" fillId="0" borderId="17" xfId="0" applyBorder="1">
      <alignment vertical="center"/>
    </xf>
    <xf numFmtId="0" fontId="2" fillId="0" borderId="4" xfId="0" applyFont="1" applyBorder="1" applyProtection="1">
      <alignment vertical="center"/>
      <protection locked="0"/>
    </xf>
    <xf numFmtId="0" fontId="2" fillId="0" borderId="7" xfId="0" applyFont="1" applyBorder="1" applyProtection="1">
      <alignment vertical="center"/>
      <protection locked="0"/>
    </xf>
    <xf numFmtId="0" fontId="2" fillId="2" borderId="14" xfId="0" applyFont="1" applyFill="1" applyBorder="1" applyProtection="1">
      <alignment vertical="center"/>
      <protection locked="0"/>
    </xf>
    <xf numFmtId="0" fontId="2" fillId="2" borderId="6" xfId="0" applyFont="1" applyFill="1" applyBorder="1" applyProtection="1">
      <alignment vertical="center"/>
      <protection locked="0"/>
    </xf>
    <xf numFmtId="0" fontId="2" fillId="0" borderId="14" xfId="0" applyFont="1" applyBorder="1" applyProtection="1">
      <alignment vertical="center"/>
      <protection locked="0"/>
    </xf>
    <xf numFmtId="0" fontId="2" fillId="0" borderId="6" xfId="0" applyFont="1" applyBorder="1" applyProtection="1">
      <alignment vertical="center"/>
      <protection locked="0"/>
    </xf>
    <xf numFmtId="0" fontId="3" fillId="0" borderId="7" xfId="0" applyFont="1" applyBorder="1" applyProtection="1">
      <alignment vertical="center"/>
      <protection locked="0"/>
    </xf>
    <xf numFmtId="0" fontId="3" fillId="2" borderId="6" xfId="0" applyFont="1" applyFill="1" applyBorder="1" applyProtection="1">
      <alignment vertical="center"/>
      <protection locked="0"/>
    </xf>
    <xf numFmtId="0" fontId="2" fillId="2" borderId="10" xfId="0" applyFont="1" applyFill="1" applyBorder="1" applyProtection="1">
      <alignment vertical="center"/>
      <protection locked="0"/>
    </xf>
    <xf numFmtId="0" fontId="3" fillId="0" borderId="6" xfId="0" applyFont="1" applyBorder="1" applyProtection="1">
      <alignment vertical="center"/>
      <protection locked="0"/>
    </xf>
    <xf numFmtId="0" fontId="2" fillId="0" borderId="10" xfId="0" applyFont="1" applyBorder="1" applyProtection="1">
      <alignment vertical="center"/>
      <protection locked="0"/>
    </xf>
    <xf numFmtId="0" fontId="2" fillId="0" borderId="5" xfId="0" applyFont="1" applyBorder="1" applyAlignment="1">
      <alignment horizontal="right" vertical="center"/>
    </xf>
    <xf numFmtId="0" fontId="2" fillId="2" borderId="13" xfId="0" applyFont="1" applyFill="1" applyBorder="1" applyAlignment="1">
      <alignment horizontal="right" vertical="center"/>
    </xf>
    <xf numFmtId="0" fontId="2" fillId="0" borderId="13" xfId="0" applyFont="1" applyBorder="1" applyAlignment="1">
      <alignment horizontal="right" vertical="center"/>
    </xf>
    <xf numFmtId="0" fontId="0" fillId="0" borderId="6" xfId="0" applyBorder="1" applyProtection="1">
      <alignment vertical="center"/>
      <protection locked="0"/>
    </xf>
    <xf numFmtId="0" fontId="0" fillId="2" borderId="6" xfId="0" applyFill="1" applyBorder="1" applyProtection="1">
      <alignment vertical="center"/>
      <protection locked="0"/>
    </xf>
    <xf numFmtId="0" fontId="0" fillId="0" borderId="14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7" xfId="0" applyBorder="1" applyAlignment="1">
      <alignment horizontal="right" vertical="center"/>
    </xf>
    <xf numFmtId="0" fontId="0" fillId="0" borderId="19" xfId="0" applyBorder="1" applyAlignment="1">
      <alignment horizontal="right" vertical="center"/>
    </xf>
    <xf numFmtId="0" fontId="0" fillId="0" borderId="4" xfId="0" applyBorder="1" applyAlignment="1">
      <alignment horizontal="center" vertical="center" wrapText="1"/>
    </xf>
    <xf numFmtId="0" fontId="0" fillId="0" borderId="20" xfId="0" applyBorder="1" applyAlignment="1">
      <alignment horizontal="center" vertical="center" wrapText="1"/>
    </xf>
    <xf numFmtId="0" fontId="0" fillId="0" borderId="20" xfId="0" applyBorder="1" applyAlignment="1">
      <alignment horizontal="right" vertical="center"/>
    </xf>
    <xf numFmtId="0" fontId="2" fillId="0" borderId="22" xfId="0" applyFont="1" applyBorder="1">
      <alignment vertical="center"/>
    </xf>
    <xf numFmtId="0" fontId="2" fillId="0" borderId="23" xfId="0" applyFont="1" applyBorder="1">
      <alignment vertical="center"/>
    </xf>
    <xf numFmtId="0" fontId="2" fillId="0" borderId="25" xfId="0" applyFont="1" applyBorder="1">
      <alignment vertical="center"/>
    </xf>
    <xf numFmtId="0" fontId="3" fillId="0" borderId="25" xfId="0" applyFont="1" applyBorder="1">
      <alignment vertical="center"/>
    </xf>
    <xf numFmtId="0" fontId="2" fillId="0" borderId="26" xfId="0" applyFont="1" applyBorder="1">
      <alignment vertical="center"/>
    </xf>
    <xf numFmtId="0" fontId="2" fillId="0" borderId="28" xfId="0" applyFont="1" applyBorder="1">
      <alignment vertical="center"/>
    </xf>
    <xf numFmtId="0" fontId="2" fillId="0" borderId="30" xfId="0" applyFont="1" applyBorder="1">
      <alignment vertical="center"/>
    </xf>
    <xf numFmtId="0" fontId="2" fillId="0" borderId="31" xfId="0" applyFont="1" applyBorder="1">
      <alignment vertical="center"/>
    </xf>
    <xf numFmtId="0" fontId="2" fillId="0" borderId="32" xfId="0" applyFont="1" applyBorder="1" applyProtection="1">
      <alignment vertical="center"/>
      <protection locked="0"/>
    </xf>
    <xf numFmtId="0" fontId="2" fillId="2" borderId="33" xfId="0" applyFont="1" applyFill="1" applyBorder="1">
      <alignment vertical="center"/>
    </xf>
    <xf numFmtId="0" fontId="2" fillId="0" borderId="33" xfId="0" applyFont="1" applyBorder="1">
      <alignment vertical="center"/>
    </xf>
    <xf numFmtId="0" fontId="2" fillId="2" borderId="34" xfId="0" applyFont="1" applyFill="1" applyBorder="1">
      <alignment vertical="center"/>
    </xf>
    <xf numFmtId="0" fontId="2" fillId="2" borderId="15" xfId="0" applyFont="1" applyFill="1" applyBorder="1" applyProtection="1">
      <alignment vertical="center"/>
      <protection locked="0"/>
    </xf>
    <xf numFmtId="0" fontId="2" fillId="2" borderId="35" xfId="0" applyFont="1" applyFill="1" applyBorder="1" applyAlignment="1">
      <alignment horizontal="right" vertical="center"/>
    </xf>
    <xf numFmtId="0" fontId="2" fillId="2" borderId="36" xfId="0" applyFont="1" applyFill="1" applyBorder="1" applyProtection="1">
      <alignment vertical="center"/>
      <protection locked="0"/>
    </xf>
    <xf numFmtId="0" fontId="3" fillId="2" borderId="36" xfId="0" applyFont="1" applyFill="1" applyBorder="1" applyProtection="1">
      <alignment vertical="center"/>
      <protection locked="0"/>
    </xf>
    <xf numFmtId="0" fontId="2" fillId="2" borderId="37" xfId="0" applyFont="1" applyFill="1" applyBorder="1" applyProtection="1">
      <alignment vertical="center"/>
      <protection locked="0"/>
    </xf>
    <xf numFmtId="0" fontId="6" fillId="0" borderId="0" xfId="0" applyFont="1">
      <alignment vertical="center"/>
    </xf>
    <xf numFmtId="0" fontId="0" fillId="2" borderId="6" xfId="0" applyFill="1" applyBorder="1">
      <alignment vertical="center"/>
    </xf>
    <xf numFmtId="56" fontId="0" fillId="0" borderId="6" xfId="0" quotePrefix="1" applyNumberFormat="1" applyBorder="1">
      <alignment vertical="center"/>
    </xf>
    <xf numFmtId="0" fontId="2" fillId="0" borderId="5" xfId="0" applyFont="1" applyBorder="1" applyProtection="1">
      <alignment vertical="center"/>
      <protection locked="0"/>
    </xf>
    <xf numFmtId="0" fontId="2" fillId="2" borderId="13" xfId="0" applyFont="1" applyFill="1" applyBorder="1" applyProtection="1">
      <alignment vertical="center"/>
      <protection locked="0"/>
    </xf>
    <xf numFmtId="0" fontId="2" fillId="0" borderId="13" xfId="0" applyFont="1" applyBorder="1" applyProtection="1">
      <alignment vertical="center"/>
      <protection locked="0"/>
    </xf>
    <xf numFmtId="0" fontId="2" fillId="2" borderId="35" xfId="0" applyFont="1" applyFill="1" applyBorder="1" applyProtection="1">
      <alignment vertical="center"/>
      <protection locked="0"/>
    </xf>
    <xf numFmtId="0" fontId="8" fillId="0" borderId="0" xfId="0" applyFont="1" applyAlignment="1">
      <alignment horizontal="center" vertical="center" wrapText="1"/>
    </xf>
    <xf numFmtId="0" fontId="0" fillId="0" borderId="6" xfId="0" applyBorder="1" applyAlignment="1">
      <alignment horizontal="center" vertical="center"/>
    </xf>
    <xf numFmtId="0" fontId="10" fillId="0" borderId="0" xfId="0" applyFont="1">
      <alignment vertical="center"/>
    </xf>
    <xf numFmtId="0" fontId="11" fillId="0" borderId="6" xfId="0" applyFont="1" applyBorder="1">
      <alignment vertical="center"/>
    </xf>
    <xf numFmtId="56" fontId="2" fillId="2" borderId="13" xfId="0" quotePrefix="1" applyNumberFormat="1" applyFont="1" applyFill="1" applyBorder="1" applyProtection="1">
      <alignment vertical="center"/>
      <protection locked="0"/>
    </xf>
    <xf numFmtId="0" fontId="2" fillId="0" borderId="0" xfId="0" applyFont="1" applyAlignment="1">
      <alignment horizontal="left" vertical="center" wrapText="1"/>
    </xf>
    <xf numFmtId="14" fontId="0" fillId="0" borderId="17" xfId="0" applyNumberFormat="1" applyBorder="1" applyAlignment="1" applyProtection="1">
      <alignment horizontal="left" vertical="center"/>
      <protection locked="0"/>
    </xf>
    <xf numFmtId="14" fontId="0" fillId="0" borderId="13" xfId="0" applyNumberFormat="1" applyBorder="1" applyAlignment="1" applyProtection="1">
      <alignment horizontal="left" vertical="center"/>
      <protection locked="0"/>
    </xf>
    <xf numFmtId="0" fontId="0" fillId="0" borderId="16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2" fillId="0" borderId="0" xfId="0" applyFont="1" applyAlignment="1">
      <alignment horizontal="left" vertical="top" wrapText="1"/>
    </xf>
    <xf numFmtId="0" fontId="0" fillId="0" borderId="14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7" xfId="0" applyBorder="1" applyAlignment="1" applyProtection="1">
      <alignment horizontal="left" vertical="center"/>
      <protection locked="0"/>
    </xf>
    <xf numFmtId="0" fontId="0" fillId="0" borderId="13" xfId="0" applyBorder="1" applyAlignment="1" applyProtection="1">
      <alignment horizontal="left" vertical="center"/>
      <protection locked="0"/>
    </xf>
    <xf numFmtId="0" fontId="0" fillId="0" borderId="18" xfId="0" applyBorder="1" applyAlignment="1">
      <alignment horizontal="center" vertical="center" wrapText="1"/>
    </xf>
    <xf numFmtId="0" fontId="0" fillId="0" borderId="19" xfId="0" applyBorder="1" applyAlignment="1">
      <alignment horizontal="center" vertical="center" wrapText="1"/>
    </xf>
    <xf numFmtId="0" fontId="3" fillId="0" borderId="19" xfId="0" applyFont="1" applyBorder="1" applyAlignment="1" applyProtection="1">
      <alignment horizontal="left" vertical="center"/>
      <protection locked="0"/>
    </xf>
    <xf numFmtId="0" fontId="3" fillId="0" borderId="1" xfId="0" applyFont="1" applyBorder="1" applyAlignment="1" applyProtection="1">
      <alignment horizontal="left" vertical="center"/>
      <protection locked="0"/>
    </xf>
    <xf numFmtId="0" fontId="0" fillId="0" borderId="20" xfId="0" applyBorder="1" applyAlignment="1" applyProtection="1">
      <alignment horizontal="left" vertical="center"/>
      <protection locked="0"/>
    </xf>
    <xf numFmtId="0" fontId="0" fillId="0" borderId="5" xfId="0" applyBorder="1" applyAlignment="1" applyProtection="1">
      <alignment horizontal="left" vertical="center"/>
      <protection locked="0"/>
    </xf>
    <xf numFmtId="0" fontId="3" fillId="0" borderId="0" xfId="0" applyFont="1" applyAlignment="1">
      <alignment horizontal="center" vertical="center"/>
    </xf>
    <xf numFmtId="0" fontId="8" fillId="0" borderId="18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9" fillId="0" borderId="2" xfId="0" applyFont="1" applyBorder="1" applyAlignment="1" applyProtection="1">
      <alignment horizontal="center" vertical="center" wrapText="1"/>
      <protection locked="0"/>
    </xf>
    <xf numFmtId="0" fontId="9" fillId="0" borderId="3" xfId="0" applyFont="1" applyBorder="1" applyAlignment="1" applyProtection="1">
      <alignment horizontal="center" vertical="center" wrapText="1"/>
      <protection locked="0"/>
    </xf>
    <xf numFmtId="0" fontId="9" fillId="0" borderId="4" xfId="0" applyFont="1" applyBorder="1" applyAlignment="1" applyProtection="1">
      <alignment horizontal="center" vertical="center" wrapText="1"/>
      <protection locked="0"/>
    </xf>
    <xf numFmtId="0" fontId="9" fillId="0" borderId="5" xfId="0" applyFont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2" fillId="0" borderId="27" xfId="0" applyFont="1" applyBorder="1" applyAlignment="1">
      <alignment horizontal="center" vertical="center"/>
    </xf>
    <xf numFmtId="0" fontId="2" fillId="0" borderId="29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</cellXfs>
  <cellStyles count="1">
    <cellStyle name="標準" xfId="0" builtinId="0"/>
  </cellStyles>
  <dxfs count="10">
    <dxf>
      <font>
        <b/>
        <i val="0"/>
        <color rgb="FFFFFF99"/>
      </font>
      <fill>
        <patternFill>
          <bgColor rgb="FFFFFF99"/>
        </patternFill>
      </fill>
    </dxf>
    <dxf>
      <font>
        <b/>
        <i val="0"/>
        <color rgb="FFFFFF99"/>
      </font>
      <fill>
        <patternFill>
          <bgColor rgb="FFFFFF99"/>
        </patternFill>
      </fill>
    </dxf>
    <dxf>
      <font>
        <b/>
        <i val="0"/>
        <color rgb="FFFFFF99"/>
      </font>
      <fill>
        <patternFill>
          <bgColor rgb="FFFFFF99"/>
        </patternFill>
      </fill>
    </dxf>
    <dxf>
      <font>
        <b/>
        <i val="0"/>
        <color auto="1"/>
      </font>
      <fill>
        <patternFill>
          <bgColor rgb="FFFFFF99"/>
        </patternFill>
      </fill>
    </dxf>
    <dxf>
      <font>
        <b/>
        <i val="0"/>
        <color auto="1"/>
      </font>
      <fill>
        <patternFill>
          <bgColor rgb="FFFFFF99"/>
        </patternFill>
      </fill>
    </dxf>
    <dxf>
      <font>
        <b/>
        <i val="0"/>
        <color rgb="FFFFFF99"/>
      </font>
      <fill>
        <patternFill>
          <bgColor rgb="FFFFFF99"/>
        </patternFill>
      </fill>
    </dxf>
    <dxf>
      <font>
        <b/>
        <i val="0"/>
        <color auto="1"/>
      </font>
      <fill>
        <patternFill>
          <bgColor rgb="FFFFFF99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</dxfs>
  <tableStyles count="0" defaultTableStyle="TableStyleMedium9" defaultPivotStyle="PivotStyleLight16"/>
  <colors>
    <mruColors>
      <color rgb="FFFFFF99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activeX1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2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27</xdr:row>
          <xdr:rowOff>0</xdr:rowOff>
        </xdr:from>
        <xdr:to>
          <xdr:col>3</xdr:col>
          <xdr:colOff>1666875</xdr:colOff>
          <xdr:row>28</xdr:row>
          <xdr:rowOff>0</xdr:rowOff>
        </xdr:to>
        <xdr:sp macro="" textlink="">
          <xdr:nvSpPr>
            <xdr:cNvPr id="2052" name="ComboBox1" hidden="1">
              <a:extLst>
                <a:ext uri="{63B3BB69-23CF-44E3-9099-C40C66FF867C}">
                  <a14:compatExt spid="_x0000_s2052"/>
                </a:ext>
                <a:ext uri="{FF2B5EF4-FFF2-40B4-BE49-F238E27FC236}">
                  <a16:creationId xmlns:a16="http://schemas.microsoft.com/office/drawing/2014/main" id="{00000000-0008-0000-0100-00000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27</xdr:row>
          <xdr:rowOff>0</xdr:rowOff>
        </xdr:from>
        <xdr:to>
          <xdr:col>9</xdr:col>
          <xdr:colOff>76200</xdr:colOff>
          <xdr:row>28</xdr:row>
          <xdr:rowOff>0</xdr:rowOff>
        </xdr:to>
        <xdr:sp macro="" textlink="">
          <xdr:nvSpPr>
            <xdr:cNvPr id="2053" name="ComboBox2" hidden="1">
              <a:extLst>
                <a:ext uri="{63B3BB69-23CF-44E3-9099-C40C66FF867C}">
                  <a14:compatExt spid="_x0000_s2053"/>
                </a:ext>
                <a:ext uri="{FF2B5EF4-FFF2-40B4-BE49-F238E27FC236}">
                  <a16:creationId xmlns:a16="http://schemas.microsoft.com/office/drawing/2014/main" id="{00000000-0008-0000-0100-00000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image" Target="../media/image2.emf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6" Type="http://schemas.openxmlformats.org/officeDocument/2006/relationships/control" Target="../activeX/activeX2.xml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A88EEC-3D71-4700-882C-397698A4720F}">
  <dimension ref="A1:G68"/>
  <sheetViews>
    <sheetView showGridLines="0" showRowColHeaders="0" tabSelected="1" showRuler="0" view="pageLayout" zoomScale="130" zoomScaleNormal="100" zoomScaleSheetLayoutView="115" zoomScalePageLayoutView="130" workbookViewId="0">
      <selection activeCell="D8" sqref="D8:E8"/>
      <extLst>
        <ext xmlns:xlsdti="http://schemas.microsoft.com/office/spreadsheetml/2023/showDataTypeIcons" uri="{77bfe23e-c014-4d31-8a63-9c772dbf06b6}">
          <xlsdti:showDataTypeIcons visible="0"/>
        </ext>
      </extLst>
    </sheetView>
  </sheetViews>
  <sheetFormatPr defaultRowHeight="13.5"/>
  <cols>
    <col min="1" max="1" width="5.5" customWidth="1"/>
    <col min="2" max="2" width="32.625" customWidth="1"/>
    <col min="3" max="3" width="9.5" customWidth="1"/>
    <col min="4" max="4" width="27.75" customWidth="1"/>
    <col min="5" max="5" width="8.5" customWidth="1"/>
    <col min="6" max="6" width="6.375" customWidth="1"/>
  </cols>
  <sheetData>
    <row r="1" spans="1:6" ht="17.25" customHeight="1">
      <c r="B1" s="19" t="s">
        <v>94</v>
      </c>
      <c r="E1" s="92" t="s">
        <v>90</v>
      </c>
      <c r="F1" s="93"/>
    </row>
    <row r="2" spans="1:6" ht="17.25" customHeight="1">
      <c r="B2" s="94" t="s">
        <v>91</v>
      </c>
      <c r="C2" s="94"/>
      <c r="D2" s="95"/>
      <c r="E2" s="96" t="s">
        <v>95</v>
      </c>
      <c r="F2" s="97"/>
    </row>
    <row r="3" spans="1:6" ht="12.75" customHeight="1">
      <c r="B3" s="100"/>
      <c r="C3" s="100"/>
      <c r="D3" s="101"/>
      <c r="E3" s="98"/>
      <c r="F3" s="99"/>
    </row>
    <row r="4" spans="1:6" ht="7.5" customHeight="1">
      <c r="E4" s="70"/>
      <c r="F4" s="70"/>
    </row>
    <row r="5" spans="1:6">
      <c r="A5" s="91" t="s">
        <v>51</v>
      </c>
      <c r="B5" s="91"/>
      <c r="C5" s="91"/>
      <c r="D5" s="91"/>
    </row>
    <row r="6" spans="1:6">
      <c r="A6" s="108" t="s">
        <v>60</v>
      </c>
      <c r="B6" s="108"/>
      <c r="C6" s="108"/>
      <c r="D6" s="108"/>
      <c r="E6" s="109"/>
      <c r="F6" s="109"/>
    </row>
    <row r="7" spans="1:6" ht="8.25" customHeight="1"/>
    <row r="8" spans="1:6">
      <c r="A8" s="39"/>
      <c r="B8" s="40" t="s">
        <v>89</v>
      </c>
      <c r="C8" s="22"/>
      <c r="D8" s="76"/>
      <c r="E8" s="77"/>
    </row>
    <row r="9" spans="1:6">
      <c r="A9" s="81" t="s">
        <v>12</v>
      </c>
      <c r="B9" s="82"/>
      <c r="C9" s="22"/>
      <c r="D9" s="76"/>
      <c r="E9" s="77"/>
    </row>
    <row r="10" spans="1:6">
      <c r="A10" s="81" t="s">
        <v>14</v>
      </c>
      <c r="B10" s="82"/>
      <c r="C10" s="22"/>
      <c r="D10" s="76"/>
      <c r="E10" s="77"/>
    </row>
    <row r="11" spans="1:6">
      <c r="A11" s="81" t="s">
        <v>13</v>
      </c>
      <c r="B11" s="82"/>
      <c r="C11" s="22"/>
      <c r="D11" s="83"/>
      <c r="E11" s="84"/>
    </row>
    <row r="12" spans="1:6">
      <c r="A12" s="81" t="s">
        <v>15</v>
      </c>
      <c r="B12" s="82"/>
      <c r="C12" s="22"/>
      <c r="D12" s="83"/>
      <c r="E12" s="84"/>
    </row>
    <row r="13" spans="1:6">
      <c r="A13" s="81" t="s">
        <v>21</v>
      </c>
      <c r="B13" s="82"/>
      <c r="C13" s="22"/>
      <c r="D13" s="83"/>
      <c r="E13" s="84"/>
    </row>
    <row r="14" spans="1:6">
      <c r="A14" s="81" t="s">
        <v>22</v>
      </c>
      <c r="B14" s="82"/>
      <c r="C14" s="22"/>
      <c r="D14" s="83"/>
      <c r="E14" s="84"/>
    </row>
    <row r="15" spans="1:6">
      <c r="A15" s="2"/>
      <c r="B15" s="2"/>
    </row>
    <row r="16" spans="1:6">
      <c r="A16" s="81" t="s">
        <v>16</v>
      </c>
      <c r="B16" s="82"/>
      <c r="C16" s="41" t="s">
        <v>41</v>
      </c>
      <c r="D16" s="83"/>
      <c r="E16" s="84"/>
    </row>
    <row r="17" spans="1:5">
      <c r="A17" s="81" t="s">
        <v>17</v>
      </c>
      <c r="B17" s="82"/>
      <c r="C17" s="41"/>
      <c r="D17" s="83"/>
      <c r="E17" s="84"/>
    </row>
    <row r="18" spans="1:5" ht="15.75" customHeight="1">
      <c r="A18" s="85" t="s">
        <v>46</v>
      </c>
      <c r="B18" s="86"/>
      <c r="C18" s="42" t="s">
        <v>41</v>
      </c>
      <c r="D18" s="87"/>
      <c r="E18" s="88"/>
    </row>
    <row r="19" spans="1:5" ht="13.5" customHeight="1">
      <c r="A19" s="43"/>
      <c r="B19" s="44" t="s">
        <v>47</v>
      </c>
      <c r="C19" s="45"/>
      <c r="D19" s="89"/>
      <c r="E19" s="90"/>
    </row>
    <row r="20" spans="1:5" ht="13.5" customHeight="1">
      <c r="B20" s="10"/>
    </row>
    <row r="21" spans="1:5">
      <c r="A21" t="s">
        <v>39</v>
      </c>
    </row>
    <row r="22" spans="1:5">
      <c r="A22" s="3" t="s">
        <v>0</v>
      </c>
      <c r="B22" s="3" t="s">
        <v>31</v>
      </c>
      <c r="C22" s="3" t="s">
        <v>20</v>
      </c>
      <c r="D22" s="78"/>
      <c r="E22" s="79"/>
    </row>
    <row r="23" spans="1:5">
      <c r="A23" s="3">
        <v>1</v>
      </c>
      <c r="B23" s="3" t="str" cm="1">
        <f t="array" ref="B23">IFERROR(_xlfn.UNIQUE(_xlfn._xlws.FILTER(Samp.list!D8:D27, Samp.list!D8:D27&lt;&gt;"")), "")</f>
        <v/>
      </c>
      <c r="C23" s="3" t="str">
        <f>IF(B23="", "", COUNTIF(Samp.list!D8:D27, B23))</f>
        <v/>
      </c>
      <c r="D23" s="78"/>
      <c r="E23" s="79"/>
    </row>
    <row r="24" spans="1:5">
      <c r="A24" s="3">
        <v>2</v>
      </c>
      <c r="B24" s="3"/>
      <c r="C24" s="3" t="str">
        <f>IF(B24="", "", COUNTIF(Samp.list!D9:D28, B24))</f>
        <v/>
      </c>
      <c r="D24" s="78"/>
      <c r="E24" s="79"/>
    </row>
    <row r="25" spans="1:5">
      <c r="A25" s="3">
        <v>3</v>
      </c>
      <c r="B25" s="3"/>
      <c r="C25" s="3" t="str">
        <f>IF(B25="", "", COUNTIF(Samp.list!D10:D29, B25))</f>
        <v/>
      </c>
      <c r="D25" s="78"/>
      <c r="E25" s="79"/>
    </row>
    <row r="26" spans="1:5">
      <c r="A26" s="3">
        <v>4</v>
      </c>
      <c r="B26" s="3"/>
      <c r="C26" s="3" t="str">
        <f>IF(B26="", "", COUNTIF(Samp.list!D11:D30, B26))</f>
        <v/>
      </c>
      <c r="D26" s="78"/>
      <c r="E26" s="79"/>
    </row>
    <row r="27" spans="1:5">
      <c r="A27" s="3">
        <v>5</v>
      </c>
      <c r="B27" s="3"/>
      <c r="C27" s="3" t="str">
        <f>IF(B27="", "", COUNTIF(Samp.list!D12:D31, B27))</f>
        <v/>
      </c>
      <c r="D27" s="78"/>
      <c r="E27" s="79"/>
    </row>
    <row r="28" spans="1:5">
      <c r="A28" s="3">
        <v>6</v>
      </c>
      <c r="B28" s="3"/>
      <c r="C28" s="3" t="str">
        <f>IF(B28="", "", COUNTIF(Samp.list!D13:D32, B28))</f>
        <v/>
      </c>
      <c r="D28" s="78"/>
      <c r="E28" s="79"/>
    </row>
    <row r="29" spans="1:5">
      <c r="A29" s="3">
        <v>7</v>
      </c>
      <c r="B29" s="3"/>
      <c r="C29" s="3" t="str">
        <f>IF(B29="", "", COUNTIF(Samp.list!D14:D33, B29))</f>
        <v/>
      </c>
      <c r="D29" s="78"/>
      <c r="E29" s="79"/>
    </row>
    <row r="30" spans="1:5">
      <c r="A30" s="3">
        <v>8</v>
      </c>
      <c r="B30" s="3"/>
      <c r="C30" s="3" t="str">
        <f>IF(B30="", "", COUNTIF(Samp.list!D15:D34, B30))</f>
        <v/>
      </c>
      <c r="D30" s="78"/>
      <c r="E30" s="79"/>
    </row>
    <row r="31" spans="1:5">
      <c r="A31" s="3">
        <v>9</v>
      </c>
      <c r="B31" s="3"/>
      <c r="C31" s="3" t="str">
        <f>IF(B31="", "", COUNTIF(Samp.list!D16:D35, B31))</f>
        <v/>
      </c>
      <c r="D31" s="78"/>
      <c r="E31" s="79"/>
    </row>
    <row r="32" spans="1:5">
      <c r="A32" s="3">
        <v>10</v>
      </c>
      <c r="B32" s="3"/>
      <c r="C32" s="3" t="str">
        <f>IF(B32="", "", COUNTIF(Samp.list!D17:D36, B32))</f>
        <v/>
      </c>
      <c r="D32" s="78"/>
      <c r="E32" s="79"/>
    </row>
    <row r="33" spans="1:7">
      <c r="A33" s="3">
        <v>11</v>
      </c>
      <c r="B33" s="3"/>
      <c r="C33" s="3" t="str">
        <f>IF(B33="", "", COUNTIF(Samp.list!D18:D37, B33))</f>
        <v/>
      </c>
      <c r="D33" s="78"/>
      <c r="E33" s="79"/>
    </row>
    <row r="34" spans="1:7">
      <c r="A34" s="3">
        <v>12</v>
      </c>
      <c r="B34" s="3"/>
      <c r="C34" s="3" t="str">
        <f>IF(B34="", "", COUNTIF(Samp.list!D19:D38, B34))</f>
        <v/>
      </c>
      <c r="D34" s="78"/>
      <c r="E34" s="79"/>
    </row>
    <row r="35" spans="1:7">
      <c r="A35" s="3">
        <v>13</v>
      </c>
      <c r="B35" s="3"/>
      <c r="C35" s="3" t="str">
        <f>IF(B35="", "", COUNTIF(Samp.list!D20:D39, B35))</f>
        <v/>
      </c>
      <c r="D35" s="78"/>
      <c r="E35" s="79"/>
    </row>
    <row r="36" spans="1:7">
      <c r="A36" s="3">
        <v>14</v>
      </c>
      <c r="B36" s="3"/>
      <c r="C36" s="3" t="str">
        <f>IF(B36="", "", COUNTIF(Samp.list!D21:D40, B36))</f>
        <v/>
      </c>
      <c r="D36" s="78"/>
      <c r="E36" s="79"/>
    </row>
    <row r="37" spans="1:7">
      <c r="A37" s="3">
        <v>15</v>
      </c>
      <c r="B37" s="3"/>
      <c r="C37" s="3" t="str">
        <f>IF(B37="", "", COUNTIF(Samp.list!D22:D41, B37))</f>
        <v/>
      </c>
      <c r="D37" s="78"/>
      <c r="E37" s="79"/>
    </row>
    <row r="38" spans="1:7">
      <c r="A38" s="3">
        <v>16</v>
      </c>
      <c r="B38" s="3"/>
      <c r="C38" s="3" t="str">
        <f>IF(B38="", "", COUNTIF(Samp.list!D23:D42, B38))</f>
        <v/>
      </c>
      <c r="D38" s="78"/>
      <c r="E38" s="79"/>
    </row>
    <row r="39" spans="1:7">
      <c r="A39" s="3">
        <v>17</v>
      </c>
      <c r="B39" s="3"/>
      <c r="C39" s="3" t="str">
        <f>IF(B39="", "", COUNTIF(Samp.list!D24:D43, B39))</f>
        <v/>
      </c>
      <c r="D39" s="78"/>
      <c r="E39" s="79"/>
    </row>
    <row r="40" spans="1:7">
      <c r="A40" s="3">
        <v>18</v>
      </c>
      <c r="B40" s="3"/>
      <c r="C40" s="3" t="str">
        <f>IF(B40="", "", COUNTIF(Samp.list!D25:D44, B40))</f>
        <v/>
      </c>
      <c r="D40" s="78"/>
      <c r="E40" s="79"/>
    </row>
    <row r="41" spans="1:7">
      <c r="A41" s="3">
        <v>19</v>
      </c>
      <c r="B41" s="3"/>
      <c r="C41" s="3" t="str">
        <f>IF(B41="", "", COUNTIF(Samp.list!D26:D45, B41))</f>
        <v/>
      </c>
      <c r="D41" s="78"/>
      <c r="E41" s="79"/>
    </row>
    <row r="42" spans="1:7">
      <c r="A42" s="3">
        <v>20</v>
      </c>
      <c r="B42" s="3"/>
      <c r="C42" s="3" t="str">
        <f>IF(B42="", "", COUNTIF(Samp.list!D27:D46, B42))</f>
        <v/>
      </c>
      <c r="D42" s="78"/>
      <c r="E42" s="79"/>
    </row>
    <row r="43" spans="1:7">
      <c r="A43" s="71" t="s">
        <v>23</v>
      </c>
      <c r="B43" s="3" t="s">
        <v>40</v>
      </c>
      <c r="C43" s="3">
        <f>SUM(C23:C42)</f>
        <v>0</v>
      </c>
      <c r="D43" s="78"/>
      <c r="E43" s="79"/>
    </row>
    <row r="44" spans="1:7" ht="6" customHeight="1"/>
    <row r="45" spans="1:7" ht="14.25" customHeight="1">
      <c r="A45" s="80" t="s">
        <v>62</v>
      </c>
      <c r="B45" s="80"/>
      <c r="C45" s="80"/>
      <c r="D45" s="80"/>
      <c r="E45" s="80"/>
      <c r="G45" s="20"/>
    </row>
    <row r="46" spans="1:7" ht="6" customHeight="1">
      <c r="A46" s="21"/>
      <c r="B46" s="21"/>
      <c r="C46" s="21"/>
      <c r="D46" s="21"/>
      <c r="G46" s="20"/>
    </row>
    <row r="47" spans="1:7" ht="26.25" customHeight="1">
      <c r="A47" s="75" t="s">
        <v>93</v>
      </c>
      <c r="B47" s="75"/>
      <c r="C47" s="75"/>
      <c r="D47" s="75"/>
      <c r="E47" s="75"/>
      <c r="F47" s="75"/>
      <c r="G47" s="20"/>
    </row>
    <row r="48" spans="1:7" ht="26.25" customHeight="1">
      <c r="A48" s="75" t="s">
        <v>74</v>
      </c>
      <c r="B48" s="75"/>
      <c r="C48" s="75"/>
      <c r="D48" s="75"/>
      <c r="E48" s="75"/>
      <c r="F48" s="75"/>
      <c r="G48" s="20"/>
    </row>
    <row r="49" ht="6.75" customHeight="1"/>
    <row r="50" s="19" customFormat="1" ht="11.25"/>
    <row r="51" s="19" customFormat="1" ht="11.25"/>
    <row r="52" s="19" customFormat="1" ht="11.25"/>
    <row r="53" s="19" customFormat="1" ht="11.25"/>
    <row r="54" s="19" customFormat="1" ht="11.25"/>
    <row r="55" s="19" customFormat="1" ht="11.25"/>
    <row r="56" s="19" customFormat="1" ht="11.25"/>
    <row r="57" s="19" customFormat="1" ht="11.25"/>
    <row r="58" s="19" customFormat="1" ht="11.25"/>
    <row r="59" s="19" customFormat="1" ht="11.25"/>
    <row r="60" s="19" customFormat="1" ht="11.25"/>
    <row r="61" s="19" customFormat="1" ht="11.25"/>
    <row r="62" s="19" customFormat="1" ht="11.25"/>
    <row r="63" s="19" customFormat="1" ht="11.25"/>
    <row r="64" s="19" customFormat="1" ht="11.25"/>
    <row r="65" s="19" customFormat="1" ht="11.25"/>
    <row r="66" s="19" customFormat="1" ht="11.25"/>
    <row r="67" s="19" customFormat="1" ht="11.25"/>
    <row r="68" s="19" customFormat="1" ht="11.25"/>
  </sheetData>
  <sheetProtection algorithmName="SHA-512" hashValue="QjCXalPe4hNdqzmrsWJLY0TohtMPABL7L02etClTl6Q01dsWVc5SNxTOjFgxMP2LFS+fdY8Q0jobJqK8SnFxdQ==" saltValue="eVz1myyFhgFUYTZKZFSGCw==" spinCount="100000" sheet="1" objects="1" scenarios="1" selectLockedCells="1"/>
  <mergeCells count="50">
    <mergeCell ref="E1:F1"/>
    <mergeCell ref="B2:D2"/>
    <mergeCell ref="E2:F3"/>
    <mergeCell ref="B3:D3"/>
    <mergeCell ref="A5:D5"/>
    <mergeCell ref="A9:B9"/>
    <mergeCell ref="D9:E9"/>
    <mergeCell ref="A10:B10"/>
    <mergeCell ref="D10:E10"/>
    <mergeCell ref="A11:B11"/>
    <mergeCell ref="D11:E11"/>
    <mergeCell ref="A12:B12"/>
    <mergeCell ref="D12:E12"/>
    <mergeCell ref="A13:B13"/>
    <mergeCell ref="D13:E13"/>
    <mergeCell ref="A14:B14"/>
    <mergeCell ref="D14:E14"/>
    <mergeCell ref="D26:E26"/>
    <mergeCell ref="A16:B16"/>
    <mergeCell ref="D16:E16"/>
    <mergeCell ref="A17:B17"/>
    <mergeCell ref="D17:E17"/>
    <mergeCell ref="A18:B18"/>
    <mergeCell ref="D18:E18"/>
    <mergeCell ref="D19:E19"/>
    <mergeCell ref="D22:E22"/>
    <mergeCell ref="D23:E23"/>
    <mergeCell ref="D24:E24"/>
    <mergeCell ref="D25:E25"/>
    <mergeCell ref="D28:E28"/>
    <mergeCell ref="D29:E29"/>
    <mergeCell ref="D30:E30"/>
    <mergeCell ref="D31:E31"/>
    <mergeCell ref="D32:E32"/>
    <mergeCell ref="A47:F47"/>
    <mergeCell ref="A48:F48"/>
    <mergeCell ref="D8:E8"/>
    <mergeCell ref="D39:E39"/>
    <mergeCell ref="D40:E40"/>
    <mergeCell ref="D41:E41"/>
    <mergeCell ref="D42:E42"/>
    <mergeCell ref="D43:E43"/>
    <mergeCell ref="A45:E45"/>
    <mergeCell ref="D33:E33"/>
    <mergeCell ref="D34:E34"/>
    <mergeCell ref="D35:E35"/>
    <mergeCell ref="D36:E36"/>
    <mergeCell ref="D37:E37"/>
    <mergeCell ref="D38:E38"/>
    <mergeCell ref="D27:E27"/>
  </mergeCells>
  <phoneticPr fontId="1"/>
  <conditionalFormatting sqref="D8:D14">
    <cfRule type="expression" dxfId="9" priority="1">
      <formula>D8=""</formula>
    </cfRule>
  </conditionalFormatting>
  <conditionalFormatting sqref="D16:D18">
    <cfRule type="expression" dxfId="8" priority="2">
      <formula>D16=""</formula>
    </cfRule>
  </conditionalFormatting>
  <dataValidations count="4">
    <dataValidation type="date" operator="greaterThanOrEqual" showInputMessage="1" showErrorMessage="1" promptTitle="日付 / date" prompt="exp): 2027/3/31" sqref="D10:E10" xr:uid="{B38E0C8D-B427-4FA4-A2C3-84FA44A48634}">
      <formula1>46111</formula1>
    </dataValidation>
    <dataValidation type="textLength" errorStyle="warning" operator="greaterThanOrEqual" showErrorMessage="1" errorTitle="依頼者情報 / Client Infomation" error="入力してください / Please enter" promptTitle="Infomation" sqref="D11:D14" xr:uid="{ACF4F1B4-6659-4E13-9C74-8EFB52DDC3BF}">
      <formula1>1</formula1>
    </dataValidation>
    <dataValidation type="date" operator="greaterThanOrEqual" showInputMessage="1" showErrorMessage="1" promptTitle="日付 / date" prompt="exp): 2026/4/1" sqref="D9" xr:uid="{52C5050C-F670-40A3-832E-5B85653C49E6}">
      <formula1>46111</formula1>
    </dataValidation>
    <dataValidation type="list" allowBlank="1" showInputMessage="1" showErrorMessage="1" sqref="D8:E8" xr:uid="{67050470-5124-40D3-9A4D-A62BF295F4E4}">
      <formula1>カテゴリ</formula1>
    </dataValidation>
  </dataValidations>
  <pageMargins left="0.9055118110236221" right="0.11811023622047245" top="0.35433070866141736" bottom="0.15748031496062992" header="0.31496062992125984" footer="0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8542F6A7-AE1B-4B3A-8EB7-757C0E85E1B5}">
          <x14:formula1>
            <xm:f>'D.L.'!$B$67:$B$69</xm:f>
          </x14:formula1>
          <xm:sqref>D16:E16</xm:sqref>
        </x14:dataValidation>
        <x14:dataValidation type="list" allowBlank="1" showInputMessage="1" showErrorMessage="1" xr:uid="{25453E70-C0EB-4E2C-9BAE-F0B3FEACC523}">
          <x14:formula1>
            <xm:f>'D.L.'!$B$72:$B$73</xm:f>
          </x14:formula1>
          <xm:sqref>D18:E18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B437A6-3C45-4367-83CA-E09535EADE70}">
  <sheetPr codeName="Sheet2"/>
  <dimension ref="A1:R31"/>
  <sheetViews>
    <sheetView showGridLines="0" showRowColHeaders="0" showRuler="0" view="pageLayout" zoomScale="160" zoomScaleNormal="145" zoomScaleSheetLayoutView="130" zoomScalePageLayoutView="160" workbookViewId="0">
      <selection activeCell="F8" sqref="F8:J27"/>
      <extLst>
        <ext xmlns:xlsdti="http://schemas.microsoft.com/office/spreadsheetml/2023/showDataTypeIcons" uri="{77bfe23e-c014-4d31-8a63-9c772dbf06b6}">
          <xlsdti:showDataTypeIcons visible="0"/>
        </ext>
      </extLst>
    </sheetView>
  </sheetViews>
  <sheetFormatPr defaultRowHeight="13.5"/>
  <cols>
    <col min="1" max="1" width="3.75" customWidth="1"/>
    <col min="2" max="2" width="17" customWidth="1"/>
    <col min="3" max="3" width="2.25" customWidth="1"/>
    <col min="4" max="4" width="29.625" customWidth="1"/>
    <col min="5" max="5" width="2.125" customWidth="1"/>
    <col min="6" max="6" width="18.75" customWidth="1"/>
    <col min="7" max="7" width="4.875" customWidth="1"/>
    <col min="8" max="8" width="4.5" customWidth="1"/>
    <col min="9" max="9" width="11.5" customWidth="1"/>
    <col min="10" max="10" width="10.875" customWidth="1"/>
    <col min="11" max="11" width="28.625" customWidth="1"/>
    <col min="12" max="12" width="4.25" customWidth="1"/>
    <col min="13" max="14" width="14.625" customWidth="1"/>
    <col min="15" max="15" width="28.375" customWidth="1"/>
    <col min="17" max="17" width="22" customWidth="1"/>
  </cols>
  <sheetData>
    <row r="1" spans="1:18" ht="30" customHeight="1">
      <c r="A1" s="72" t="s">
        <v>92</v>
      </c>
      <c r="K1" s="73" t="str">
        <f>"Lab ID："&amp;" "&amp;cover!E2</f>
        <v>Lab ID： XX_XXX</v>
      </c>
    </row>
    <row r="2" spans="1:18" ht="3.75" customHeight="1"/>
    <row r="3" spans="1:18">
      <c r="B3" s="63" t="s">
        <v>55</v>
      </c>
    </row>
    <row r="4" spans="1:18" ht="14.25" thickBot="1">
      <c r="B4" s="63" t="s">
        <v>61</v>
      </c>
    </row>
    <row r="5" spans="1:18" ht="14.25" thickTop="1">
      <c r="A5" s="102" t="s">
        <v>0</v>
      </c>
      <c r="B5" s="46" t="s">
        <v>1</v>
      </c>
      <c r="C5" s="47"/>
      <c r="D5" s="105" t="s">
        <v>24</v>
      </c>
      <c r="E5" s="106"/>
      <c r="F5" s="107"/>
      <c r="G5" s="48" t="s">
        <v>30</v>
      </c>
      <c r="H5" s="48" t="s">
        <v>18</v>
      </c>
      <c r="I5" s="48" t="s">
        <v>64</v>
      </c>
      <c r="J5" s="49" t="s">
        <v>32</v>
      </c>
      <c r="K5" s="50" t="s">
        <v>2</v>
      </c>
      <c r="M5" s="7" t="s">
        <v>3</v>
      </c>
      <c r="N5" s="5" t="s">
        <v>7</v>
      </c>
      <c r="O5" s="5" t="s">
        <v>6</v>
      </c>
    </row>
    <row r="6" spans="1:18" ht="14.25">
      <c r="A6" s="103"/>
      <c r="B6" s="13" t="s">
        <v>54</v>
      </c>
      <c r="C6" s="14"/>
      <c r="D6" s="13" t="s">
        <v>26</v>
      </c>
      <c r="E6" s="14"/>
      <c r="F6" s="13" t="s">
        <v>71</v>
      </c>
      <c r="G6" s="16" t="s">
        <v>35</v>
      </c>
      <c r="H6" s="15" t="s">
        <v>19</v>
      </c>
      <c r="I6" s="15" t="s">
        <v>56</v>
      </c>
      <c r="J6" s="16" t="s">
        <v>33</v>
      </c>
      <c r="K6" s="51" t="s">
        <v>5</v>
      </c>
      <c r="M6" s="17"/>
      <c r="N6" s="1"/>
      <c r="O6" s="1"/>
    </row>
    <row r="7" spans="1:18" ht="15" thickBot="1">
      <c r="A7" s="104"/>
      <c r="B7" s="12"/>
      <c r="C7" s="11"/>
      <c r="D7" s="12"/>
      <c r="E7" s="11"/>
      <c r="F7" s="11"/>
      <c r="G7" s="8" t="s">
        <v>34</v>
      </c>
      <c r="H7" s="9"/>
      <c r="I7" s="9" t="s">
        <v>65</v>
      </c>
      <c r="J7" s="8"/>
      <c r="K7" s="52"/>
      <c r="M7" s="4" t="s">
        <v>4</v>
      </c>
      <c r="N7" s="6" t="s">
        <v>8</v>
      </c>
      <c r="O7" s="6"/>
    </row>
    <row r="8" spans="1:18">
      <c r="A8" s="53">
        <v>1</v>
      </c>
      <c r="B8" s="23"/>
      <c r="C8" s="34" t="str">
        <f>IF(AND(B8&lt;&gt;"", D8=""),"▶","")</f>
        <v/>
      </c>
      <c r="D8" s="23"/>
      <c r="E8" s="34" t="str">
        <f t="shared" ref="E8:E27" si="0">IF(AND(D8&lt;&gt;"", F8=""),"▶","")</f>
        <v/>
      </c>
      <c r="F8" s="66"/>
      <c r="G8" s="24"/>
      <c r="H8" s="24"/>
      <c r="I8" s="24"/>
      <c r="J8" s="29"/>
      <c r="K8" s="54"/>
      <c r="M8" s="3" t="str">
        <f>IF(D8="","",cover!E$2&amp;"-"&amp;A8)</f>
        <v/>
      </c>
      <c r="N8" s="37"/>
      <c r="O8" s="37"/>
      <c r="R8" s="18"/>
    </row>
    <row r="9" spans="1:18">
      <c r="A9" s="55">
        <v>2</v>
      </c>
      <c r="B9" s="25"/>
      <c r="C9" s="35" t="str">
        <f t="shared" ref="C9:C27" si="1">IF(AND(B9&lt;&gt;"", D9=""),"▶","")</f>
        <v/>
      </c>
      <c r="D9" s="25"/>
      <c r="E9" s="35" t="str">
        <f t="shared" si="0"/>
        <v/>
      </c>
      <c r="F9" s="67"/>
      <c r="G9" s="26"/>
      <c r="H9" s="26"/>
      <c r="I9" s="26"/>
      <c r="J9" s="30"/>
      <c r="K9" s="31"/>
      <c r="L9" s="1"/>
      <c r="M9" s="64" t="str">
        <f>IF(D9="","",cover!E$2&amp;"-"&amp;A9)</f>
        <v/>
      </c>
      <c r="N9" s="38"/>
      <c r="O9" s="38"/>
      <c r="R9" s="18"/>
    </row>
    <row r="10" spans="1:18">
      <c r="A10" s="56">
        <v>3</v>
      </c>
      <c r="B10" s="27"/>
      <c r="C10" s="36" t="str">
        <f t="shared" si="1"/>
        <v/>
      </c>
      <c r="D10" s="27"/>
      <c r="E10" s="36" t="str">
        <f t="shared" si="0"/>
        <v/>
      </c>
      <c r="F10" s="68"/>
      <c r="G10" s="28"/>
      <c r="H10" s="28"/>
      <c r="I10" s="28"/>
      <c r="J10" s="32"/>
      <c r="K10" s="33"/>
      <c r="L10" s="1"/>
      <c r="M10" s="3" t="str">
        <f>IF(D10="","",cover!E$2&amp;"-"&amp;A10)</f>
        <v/>
      </c>
      <c r="N10" s="37"/>
      <c r="O10" s="37"/>
      <c r="R10" s="18"/>
    </row>
    <row r="11" spans="1:18">
      <c r="A11" s="55">
        <v>4</v>
      </c>
      <c r="B11" s="25"/>
      <c r="C11" s="35" t="str">
        <f t="shared" si="1"/>
        <v/>
      </c>
      <c r="D11" s="25"/>
      <c r="E11" s="35" t="str">
        <f t="shared" si="0"/>
        <v/>
      </c>
      <c r="F11" s="67"/>
      <c r="G11" s="26"/>
      <c r="H11" s="26"/>
      <c r="I11" s="26"/>
      <c r="J11" s="30"/>
      <c r="K11" s="31"/>
      <c r="L11" s="1"/>
      <c r="M11" s="64" t="str">
        <f>IF(D11="","",cover!E$2&amp;"-"&amp;A11)</f>
        <v/>
      </c>
      <c r="N11" s="38"/>
      <c r="O11" s="38"/>
      <c r="R11" s="18"/>
    </row>
    <row r="12" spans="1:18">
      <c r="A12" s="56">
        <v>5</v>
      </c>
      <c r="B12" s="27"/>
      <c r="C12" s="36" t="str">
        <f t="shared" si="1"/>
        <v/>
      </c>
      <c r="D12" s="27"/>
      <c r="E12" s="36" t="str">
        <f t="shared" si="0"/>
        <v/>
      </c>
      <c r="F12" s="68"/>
      <c r="G12" s="28"/>
      <c r="H12" s="28"/>
      <c r="I12" s="28"/>
      <c r="J12" s="32"/>
      <c r="K12" s="33"/>
      <c r="L12" s="1"/>
      <c r="M12" s="3" t="str">
        <f>IF(D12="","",cover!E$2&amp;"-"&amp;A12)</f>
        <v/>
      </c>
      <c r="N12" s="37"/>
      <c r="O12" s="37"/>
      <c r="R12" s="18"/>
    </row>
    <row r="13" spans="1:18">
      <c r="A13" s="55">
        <v>6</v>
      </c>
      <c r="B13" s="25"/>
      <c r="C13" s="35" t="str">
        <f t="shared" si="1"/>
        <v/>
      </c>
      <c r="D13" s="25"/>
      <c r="E13" s="35" t="str">
        <f t="shared" si="0"/>
        <v/>
      </c>
      <c r="F13" s="67"/>
      <c r="G13" s="26"/>
      <c r="H13" s="26"/>
      <c r="I13" s="26"/>
      <c r="J13" s="30"/>
      <c r="K13" s="31"/>
      <c r="L13" s="1"/>
      <c r="M13" s="64" t="str">
        <f>IF(D13="","",cover!E$2&amp;"-"&amp;A13)</f>
        <v/>
      </c>
      <c r="N13" s="38"/>
      <c r="O13" s="38"/>
      <c r="R13" s="18"/>
    </row>
    <row r="14" spans="1:18">
      <c r="A14" s="56">
        <v>7</v>
      </c>
      <c r="B14" s="27"/>
      <c r="C14" s="36" t="str">
        <f t="shared" si="1"/>
        <v/>
      </c>
      <c r="D14" s="27"/>
      <c r="E14" s="36" t="str">
        <f t="shared" si="0"/>
        <v/>
      </c>
      <c r="F14" s="68"/>
      <c r="G14" s="28"/>
      <c r="H14" s="28"/>
      <c r="I14" s="28"/>
      <c r="J14" s="32"/>
      <c r="K14" s="33"/>
      <c r="L14" s="1"/>
      <c r="M14" s="3" t="str">
        <f>IF(D14="","",cover!E$2&amp;"-"&amp;A14)</f>
        <v/>
      </c>
      <c r="N14" s="37"/>
      <c r="O14" s="37"/>
      <c r="R14" s="18"/>
    </row>
    <row r="15" spans="1:18">
      <c r="A15" s="55">
        <v>8</v>
      </c>
      <c r="B15" s="25"/>
      <c r="C15" s="35" t="str">
        <f t="shared" si="1"/>
        <v/>
      </c>
      <c r="D15" s="25"/>
      <c r="E15" s="35" t="str">
        <f t="shared" si="0"/>
        <v/>
      </c>
      <c r="F15" s="67"/>
      <c r="G15" s="26"/>
      <c r="H15" s="26"/>
      <c r="I15" s="26"/>
      <c r="J15" s="30"/>
      <c r="K15" s="31"/>
      <c r="L15" s="1"/>
      <c r="M15" s="64" t="str">
        <f>IF(D15="","",cover!E$2&amp;"-"&amp;A15)</f>
        <v/>
      </c>
      <c r="N15" s="38"/>
      <c r="O15" s="38"/>
      <c r="R15" s="18"/>
    </row>
    <row r="16" spans="1:18">
      <c r="A16" s="56">
        <v>9</v>
      </c>
      <c r="B16" s="27"/>
      <c r="C16" s="36" t="str">
        <f t="shared" si="1"/>
        <v/>
      </c>
      <c r="D16" s="27"/>
      <c r="E16" s="36" t="str">
        <f t="shared" si="0"/>
        <v/>
      </c>
      <c r="F16" s="68"/>
      <c r="G16" s="28"/>
      <c r="H16" s="28"/>
      <c r="I16" s="28"/>
      <c r="J16" s="32"/>
      <c r="K16" s="33"/>
      <c r="L16" s="1"/>
      <c r="M16" s="3" t="str">
        <f>IF(D16="","",cover!E$2&amp;"-"&amp;A16)</f>
        <v/>
      </c>
      <c r="N16" s="37"/>
      <c r="O16" s="37"/>
      <c r="R16" s="18"/>
    </row>
    <row r="17" spans="1:18">
      <c r="A17" s="55">
        <v>10</v>
      </c>
      <c r="B17" s="25"/>
      <c r="C17" s="35" t="str">
        <f t="shared" si="1"/>
        <v/>
      </c>
      <c r="D17" s="25"/>
      <c r="E17" s="35" t="str">
        <f t="shared" si="0"/>
        <v/>
      </c>
      <c r="F17" s="74"/>
      <c r="G17" s="26"/>
      <c r="H17" s="26"/>
      <c r="I17" s="26"/>
      <c r="J17" s="30"/>
      <c r="K17" s="31"/>
      <c r="L17" s="1"/>
      <c r="M17" s="64" t="str">
        <f>IF(D17="","",cover!E$2&amp;"-"&amp;A17)</f>
        <v/>
      </c>
      <c r="N17" s="38"/>
      <c r="O17" s="38"/>
      <c r="R17" s="18"/>
    </row>
    <row r="18" spans="1:18">
      <c r="A18" s="56">
        <v>11</v>
      </c>
      <c r="B18" s="27"/>
      <c r="C18" s="36" t="str">
        <f t="shared" si="1"/>
        <v/>
      </c>
      <c r="D18" s="27"/>
      <c r="E18" s="36" t="str">
        <f t="shared" si="0"/>
        <v/>
      </c>
      <c r="F18" s="68"/>
      <c r="G18" s="28"/>
      <c r="H18" s="28"/>
      <c r="I18" s="28"/>
      <c r="J18" s="32"/>
      <c r="K18" s="33"/>
      <c r="L18" s="1"/>
      <c r="M18" s="3" t="str">
        <f>IF(D18="","",cover!E$2&amp;"-"&amp;A18)</f>
        <v/>
      </c>
      <c r="N18" s="37"/>
      <c r="O18" s="37"/>
      <c r="R18" s="18"/>
    </row>
    <row r="19" spans="1:18">
      <c r="A19" s="55">
        <v>12</v>
      </c>
      <c r="B19" s="25"/>
      <c r="C19" s="35" t="str">
        <f t="shared" si="1"/>
        <v/>
      </c>
      <c r="D19" s="25"/>
      <c r="E19" s="35" t="str">
        <f t="shared" si="0"/>
        <v/>
      </c>
      <c r="F19" s="67"/>
      <c r="G19" s="26"/>
      <c r="H19" s="26"/>
      <c r="I19" s="26"/>
      <c r="J19" s="30"/>
      <c r="K19" s="31"/>
      <c r="L19" s="1"/>
      <c r="M19" s="64" t="str">
        <f>IF(D19="","",cover!E$2&amp;"-"&amp;A19)</f>
        <v/>
      </c>
      <c r="N19" s="38"/>
      <c r="O19" s="38"/>
      <c r="R19" s="18"/>
    </row>
    <row r="20" spans="1:18">
      <c r="A20" s="56">
        <v>13</v>
      </c>
      <c r="B20" s="27"/>
      <c r="C20" s="36" t="str">
        <f t="shared" si="1"/>
        <v/>
      </c>
      <c r="D20" s="27"/>
      <c r="E20" s="36" t="str">
        <f t="shared" si="0"/>
        <v/>
      </c>
      <c r="F20" s="68"/>
      <c r="G20" s="28"/>
      <c r="H20" s="28"/>
      <c r="I20" s="28"/>
      <c r="J20" s="32"/>
      <c r="K20" s="33"/>
      <c r="L20" s="1"/>
      <c r="M20" s="3" t="str">
        <f>IF(D20="","",cover!E$2&amp;"-"&amp;A20)</f>
        <v/>
      </c>
      <c r="N20" s="37"/>
      <c r="O20" s="37"/>
      <c r="R20" s="18"/>
    </row>
    <row r="21" spans="1:18">
      <c r="A21" s="55">
        <v>14</v>
      </c>
      <c r="B21" s="25"/>
      <c r="C21" s="35" t="str">
        <f t="shared" si="1"/>
        <v/>
      </c>
      <c r="D21" s="25"/>
      <c r="E21" s="35" t="str">
        <f t="shared" si="0"/>
        <v/>
      </c>
      <c r="F21" s="67"/>
      <c r="G21" s="26"/>
      <c r="H21" s="26"/>
      <c r="I21" s="26"/>
      <c r="J21" s="30"/>
      <c r="K21" s="31"/>
      <c r="L21" s="1"/>
      <c r="M21" s="64" t="str">
        <f>IF(D21="","",cover!E$2&amp;"-"&amp;A21)</f>
        <v/>
      </c>
      <c r="N21" s="38"/>
      <c r="O21" s="38"/>
      <c r="R21" s="18"/>
    </row>
    <row r="22" spans="1:18">
      <c r="A22" s="56">
        <v>15</v>
      </c>
      <c r="B22" s="27"/>
      <c r="C22" s="36" t="str">
        <f t="shared" si="1"/>
        <v/>
      </c>
      <c r="D22" s="27"/>
      <c r="E22" s="36" t="str">
        <f t="shared" si="0"/>
        <v/>
      </c>
      <c r="F22" s="68"/>
      <c r="G22" s="28"/>
      <c r="H22" s="28"/>
      <c r="I22" s="28"/>
      <c r="J22" s="32"/>
      <c r="K22" s="33"/>
      <c r="L22" s="1"/>
      <c r="M22" s="3" t="str">
        <f>IF(D22="","",cover!E$2&amp;"-"&amp;A22)</f>
        <v/>
      </c>
      <c r="N22" s="37"/>
      <c r="O22" s="37"/>
      <c r="R22" s="18"/>
    </row>
    <row r="23" spans="1:18">
      <c r="A23" s="55">
        <v>16</v>
      </c>
      <c r="B23" s="25"/>
      <c r="C23" s="35" t="str">
        <f t="shared" si="1"/>
        <v/>
      </c>
      <c r="D23" s="25"/>
      <c r="E23" s="35" t="str">
        <f t="shared" si="0"/>
        <v/>
      </c>
      <c r="F23" s="67"/>
      <c r="G23" s="26"/>
      <c r="H23" s="26"/>
      <c r="I23" s="26"/>
      <c r="J23" s="30"/>
      <c r="K23" s="31"/>
      <c r="L23" s="1"/>
      <c r="M23" s="64" t="str">
        <f>IF(D23="","",cover!E$2&amp;"-"&amp;A23)</f>
        <v/>
      </c>
      <c r="N23" s="38"/>
      <c r="O23" s="38"/>
      <c r="R23" s="18"/>
    </row>
    <row r="24" spans="1:18">
      <c r="A24" s="56">
        <v>17</v>
      </c>
      <c r="B24" s="27"/>
      <c r="C24" s="36" t="str">
        <f t="shared" si="1"/>
        <v/>
      </c>
      <c r="D24" s="27"/>
      <c r="E24" s="36" t="str">
        <f t="shared" si="0"/>
        <v/>
      </c>
      <c r="F24" s="68"/>
      <c r="G24" s="28"/>
      <c r="H24" s="28"/>
      <c r="I24" s="28"/>
      <c r="J24" s="32"/>
      <c r="K24" s="33"/>
      <c r="L24" s="1"/>
      <c r="M24" s="3" t="str">
        <f>IF(D24="","",cover!E$2&amp;"-"&amp;A24)</f>
        <v/>
      </c>
      <c r="N24" s="37"/>
      <c r="O24" s="37"/>
      <c r="R24" s="18"/>
    </row>
    <row r="25" spans="1:18">
      <c r="A25" s="55">
        <v>18</v>
      </c>
      <c r="B25" s="25"/>
      <c r="C25" s="35" t="str">
        <f t="shared" si="1"/>
        <v/>
      </c>
      <c r="D25" s="25"/>
      <c r="E25" s="35" t="str">
        <f t="shared" si="0"/>
        <v/>
      </c>
      <c r="F25" s="67"/>
      <c r="G25" s="26"/>
      <c r="H25" s="26"/>
      <c r="I25" s="26"/>
      <c r="J25" s="30"/>
      <c r="K25" s="31"/>
      <c r="L25" s="1"/>
      <c r="M25" s="64" t="str">
        <f>IF(D25="","",cover!E$2&amp;"-"&amp;A25)</f>
        <v/>
      </c>
      <c r="N25" s="38"/>
      <c r="O25" s="38"/>
      <c r="R25" s="18"/>
    </row>
    <row r="26" spans="1:18">
      <c r="A26" s="56">
        <v>19</v>
      </c>
      <c r="B26" s="27"/>
      <c r="C26" s="36" t="str">
        <f t="shared" si="1"/>
        <v/>
      </c>
      <c r="D26" s="27"/>
      <c r="E26" s="36" t="str">
        <f t="shared" si="0"/>
        <v/>
      </c>
      <c r="F26" s="68"/>
      <c r="G26" s="28"/>
      <c r="H26" s="28"/>
      <c r="I26" s="28"/>
      <c r="J26" s="32"/>
      <c r="K26" s="33"/>
      <c r="L26" s="1"/>
      <c r="M26" s="3" t="str">
        <f>IF(D26="","",cover!E$2&amp;"-"&amp;A26)</f>
        <v/>
      </c>
      <c r="N26" s="37"/>
      <c r="O26" s="37"/>
      <c r="R26" s="18"/>
    </row>
    <row r="27" spans="1:18" ht="14.25" thickBot="1">
      <c r="A27" s="57">
        <v>20</v>
      </c>
      <c r="B27" s="58"/>
      <c r="C27" s="59" t="str">
        <f t="shared" si="1"/>
        <v/>
      </c>
      <c r="D27" s="58"/>
      <c r="E27" s="59" t="str">
        <f t="shared" si="0"/>
        <v/>
      </c>
      <c r="F27" s="69"/>
      <c r="G27" s="60"/>
      <c r="H27" s="60"/>
      <c r="I27" s="60"/>
      <c r="J27" s="61"/>
      <c r="K27" s="62"/>
      <c r="L27" s="1"/>
      <c r="M27" s="64" t="str">
        <f>IF(D27="","",cover!E$2&amp;"-"&amp;A27)</f>
        <v/>
      </c>
      <c r="N27" s="38"/>
      <c r="O27" s="38"/>
      <c r="R27" s="18"/>
    </row>
    <row r="28" spans="1:18" ht="14.25" thickTop="1"/>
    <row r="29" spans="1:18">
      <c r="A29" s="63" t="s">
        <v>52</v>
      </c>
      <c r="B29" s="63" t="s">
        <v>72</v>
      </c>
    </row>
    <row r="30" spans="1:18">
      <c r="A30" s="63" t="s">
        <v>53</v>
      </c>
      <c r="B30" s="63" t="s">
        <v>73</v>
      </c>
    </row>
    <row r="31" spans="1:18">
      <c r="A31" s="63"/>
      <c r="B31" s="63"/>
    </row>
  </sheetData>
  <sheetProtection algorithmName="SHA-512" hashValue="RlZdNyRCtGeS+yYYufxk0MlBEyjcFZsMxz/PIlGmLZq74hfkW3XCY+AUIPx6ED3FXpUBToP6+nWYMAAkmVUIiQ==" saltValue="XvmpxmfuPFZv0Wvtfqmveg==" spinCount="100000" sheet="1" selectLockedCells="1"/>
  <mergeCells count="2">
    <mergeCell ref="A5:A7"/>
    <mergeCell ref="D5:F5"/>
  </mergeCells>
  <phoneticPr fontId="1"/>
  <conditionalFormatting sqref="B8:B27">
    <cfRule type="duplicateValues" dxfId="7" priority="23"/>
    <cfRule type="expression" dxfId="6" priority="24">
      <formula>AND($B8="", OR($D8&lt;&gt;"", $F8&lt;&gt;"", $G8&lt;&gt;"", $H8&lt;&gt;"", $I8&lt;&gt;"", $J8&lt;&gt;""))</formula>
    </cfRule>
  </conditionalFormatting>
  <conditionalFormatting sqref="D8:D27">
    <cfRule type="expression" dxfId="5" priority="11">
      <formula>AND($D8="", $B8&lt;&gt;"")</formula>
    </cfRule>
  </conditionalFormatting>
  <conditionalFormatting sqref="F8:F27">
    <cfRule type="expression" dxfId="4" priority="3">
      <formula>AND($D8&lt;&gt;"", $F8="")</formula>
    </cfRule>
  </conditionalFormatting>
  <conditionalFormatting sqref="G8:G27">
    <cfRule type="expression" dxfId="3" priority="25">
      <formula>AND($D8&lt;&gt;"", $G8="")</formula>
    </cfRule>
  </conditionalFormatting>
  <conditionalFormatting sqref="H8:H27">
    <cfRule type="expression" dxfId="2" priority="26">
      <formula>AND($D8&lt;&gt;"", $H8="")</formula>
    </cfRule>
  </conditionalFormatting>
  <conditionalFormatting sqref="I8:I27">
    <cfRule type="expression" dxfId="1" priority="8">
      <formula>AND($D8&lt;&gt;"", $I8="")</formula>
    </cfRule>
  </conditionalFormatting>
  <conditionalFormatting sqref="J8:J27">
    <cfRule type="expression" dxfId="0" priority="7">
      <formula>AND($D8&lt;&gt;"", $J8="")</formula>
    </cfRule>
  </conditionalFormatting>
  <pageMargins left="0.7" right="0.7" top="0.75" bottom="0.75" header="0.3" footer="0.3"/>
  <pageSetup paperSize="9" orientation="landscape" verticalDpi="0" r:id="rId1"/>
  <headerFooter>
    <oddHeader xml:space="preserve">&amp;C 
</oddHeader>
  </headerFooter>
  <drawing r:id="rId2"/>
  <legacyDrawing r:id="rId3"/>
  <controls>
    <mc:AlternateContent xmlns:mc="http://schemas.openxmlformats.org/markup-compatibility/2006">
      <mc:Choice Requires="x14">
        <control shapeId="2052" r:id="rId4" name="ComboBox1">
          <controlPr defaultSize="0" autoLine="0" listFillRange="カテゴリ" r:id="rId5">
            <anchor moveWithCells="1">
              <from>
                <xdr:col>3</xdr:col>
                <xdr:colOff>0</xdr:colOff>
                <xdr:row>27</xdr:row>
                <xdr:rowOff>0</xdr:rowOff>
              </from>
              <to>
                <xdr:col>3</xdr:col>
                <xdr:colOff>1666875</xdr:colOff>
                <xdr:row>28</xdr:row>
                <xdr:rowOff>0</xdr:rowOff>
              </to>
            </anchor>
          </controlPr>
        </control>
      </mc:Choice>
      <mc:Fallback>
        <control shapeId="2052" r:id="rId4" name="ComboBox1"/>
      </mc:Fallback>
    </mc:AlternateContent>
    <mc:AlternateContent xmlns:mc="http://schemas.openxmlformats.org/markup-compatibility/2006">
      <mc:Choice Requires="x14">
        <control shapeId="2053" r:id="rId6" name="ComboBox2">
          <controlPr defaultSize="0" autoLine="0" listFillRange="材質名_Material" r:id="rId7">
            <anchor moveWithCells="1">
              <from>
                <xdr:col>6</xdr:col>
                <xdr:colOff>0</xdr:colOff>
                <xdr:row>27</xdr:row>
                <xdr:rowOff>0</xdr:rowOff>
              </from>
              <to>
                <xdr:col>9</xdr:col>
                <xdr:colOff>200025</xdr:colOff>
                <xdr:row>28</xdr:row>
                <xdr:rowOff>0</xdr:rowOff>
              </to>
            </anchor>
          </controlPr>
        </control>
      </mc:Choice>
      <mc:Fallback>
        <control shapeId="2053" r:id="rId6" name="ComboBox2"/>
      </mc:Fallback>
    </mc:AlternateContent>
  </controls>
  <extLst>
    <ext xmlns:x14="http://schemas.microsoft.com/office/spreadsheetml/2009/9/main" uri="{CCE6A557-97BC-4b89-ADB6-D9C93CAAB3DF}">
      <x14:dataValidations xmlns:xm="http://schemas.microsoft.com/office/excel/2006/main" xWindow="572" yWindow="680" count="5">
        <x14:dataValidation type="list" allowBlank="1" showInputMessage="1" showErrorMessage="1" xr:uid="{9BB5FBCE-38F1-4329-8022-3EAFC5D830E1}">
          <x14:formula1>
            <xm:f>'D.L.'!$B$57</xm:f>
          </x14:formula1>
          <xm:sqref>N8:N27</xm:sqref>
        </x14:dataValidation>
        <x14:dataValidation type="list" allowBlank="1" showInputMessage="1" showErrorMessage="1" xr:uid="{31F88933-484D-47FA-A6A9-FB1E8A017D94}">
          <x14:formula1>
            <xm:f>'D.L.'!$B$53:$B$54</xm:f>
          </x14:formula1>
          <xm:sqref>J8:J27</xm:sqref>
        </x14:dataValidation>
        <x14:dataValidation type="list" allowBlank="1" showInputMessage="1" showErrorMessage="1" xr:uid="{C8EEB651-DE3F-4CC1-9186-D2384581507D}">
          <x14:formula1>
            <xm:f>'D.L.'!$B$60:$B$64</xm:f>
          </x14:formula1>
          <xm:sqref>H8:H27</xm:sqref>
        </x14:dataValidation>
        <x14:dataValidation type="list" allowBlank="1" showInputMessage="1" showErrorMessage="1" xr:uid="{2AF0D59D-BE68-4B65-841E-1E017688E27D}">
          <x14:formula1>
            <xm:f>IF($B8="", 空欄, INDIRECT(cover!$D$8))</xm:f>
          </x14:formula1>
          <xm:sqref>D8:D27</xm:sqref>
        </x14:dataValidation>
        <x14:dataValidation type="list" allowBlank="1" showInputMessage="1" showErrorMessage="1" xr:uid="{651D6DE5-AB79-427B-8CC0-1AA6134F2E4C}">
          <x14:formula1>
            <xm:f>'D.L.'!$D$52:$D$55</xm:f>
          </x14:formula1>
          <xm:sqref>I8:I27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E3CAB5-3B8D-4668-94EC-42B5971F5978}">
  <sheetPr codeName="Sheet4"/>
  <dimension ref="B3:D78"/>
  <sheetViews>
    <sheetView topLeftCell="A25" workbookViewId="0">
      <selection activeCell="B46" sqref="B46"/>
    </sheetView>
  </sheetViews>
  <sheetFormatPr defaultRowHeight="13.5"/>
  <cols>
    <col min="2" max="2" width="36.75" customWidth="1"/>
    <col min="3" max="3" width="14.25" customWidth="1"/>
    <col min="4" max="4" width="19.25" customWidth="1"/>
    <col min="5" max="5" width="27.125" customWidth="1"/>
    <col min="6" max="6" width="18.625" customWidth="1"/>
    <col min="7" max="7" width="80.125" customWidth="1"/>
    <col min="14" max="14" width="30.5" customWidth="1"/>
    <col min="15" max="15" width="27.125" customWidth="1"/>
    <col min="16" max="16" width="24" customWidth="1"/>
  </cols>
  <sheetData>
    <row r="3" spans="2:2">
      <c r="B3" s="3" t="s">
        <v>63</v>
      </c>
    </row>
    <row r="4" spans="2:2">
      <c r="B4" s="3" t="s">
        <v>66</v>
      </c>
    </row>
    <row r="5" spans="2:2">
      <c r="B5" s="3" t="s">
        <v>67</v>
      </c>
    </row>
    <row r="6" spans="2:2">
      <c r="B6" s="3" t="s">
        <v>68</v>
      </c>
    </row>
    <row r="9" spans="2:2">
      <c r="B9" s="3" t="s">
        <v>66</v>
      </c>
    </row>
    <row r="10" spans="2:2">
      <c r="B10" s="3" t="s">
        <v>78</v>
      </c>
    </row>
    <row r="11" spans="2:2">
      <c r="B11" s="3" t="s">
        <v>79</v>
      </c>
    </row>
    <row r="12" spans="2:2">
      <c r="B12" s="3" t="s">
        <v>88</v>
      </c>
    </row>
    <row r="13" spans="2:2">
      <c r="B13" s="3" t="s">
        <v>80</v>
      </c>
    </row>
    <row r="14" spans="2:2">
      <c r="B14" s="3" t="s">
        <v>81</v>
      </c>
    </row>
    <row r="15" spans="2:2">
      <c r="B15" s="3" t="s">
        <v>82</v>
      </c>
    </row>
    <row r="16" spans="2:2">
      <c r="B16" s="65" t="s">
        <v>70</v>
      </c>
    </row>
    <row r="17" spans="2:2">
      <c r="B17" s="65" t="s">
        <v>75</v>
      </c>
    </row>
    <row r="18" spans="2:2">
      <c r="B18" s="3" t="s">
        <v>69</v>
      </c>
    </row>
    <row r="19" spans="2:2">
      <c r="B19" s="3" t="s">
        <v>76</v>
      </c>
    </row>
    <row r="22" spans="2:2">
      <c r="B22" s="3" t="s">
        <v>67</v>
      </c>
    </row>
    <row r="23" spans="2:2">
      <c r="B23" s="3" t="s">
        <v>78</v>
      </c>
    </row>
    <row r="24" spans="2:2">
      <c r="B24" s="3" t="s">
        <v>79</v>
      </c>
    </row>
    <row r="25" spans="2:2">
      <c r="B25" s="3" t="s">
        <v>88</v>
      </c>
    </row>
    <row r="26" spans="2:2">
      <c r="B26" s="3" t="s">
        <v>80</v>
      </c>
    </row>
    <row r="27" spans="2:2">
      <c r="B27" s="3" t="s">
        <v>83</v>
      </c>
    </row>
    <row r="28" spans="2:2">
      <c r="B28" s="3" t="s">
        <v>82</v>
      </c>
    </row>
    <row r="29" spans="2:2">
      <c r="B29" s="65" t="s">
        <v>70</v>
      </c>
    </row>
    <row r="30" spans="2:2">
      <c r="B30" s="65" t="s">
        <v>75</v>
      </c>
    </row>
    <row r="31" spans="2:2">
      <c r="B31" s="3" t="s">
        <v>69</v>
      </c>
    </row>
    <row r="32" spans="2:2">
      <c r="B32" s="3" t="s">
        <v>76</v>
      </c>
    </row>
    <row r="34" spans="2:2">
      <c r="B34" s="3" t="s">
        <v>25</v>
      </c>
    </row>
    <row r="35" spans="2:2">
      <c r="B35" s="3"/>
    </row>
    <row r="37" spans="2:2">
      <c r="B37" s="3" t="s">
        <v>68</v>
      </c>
    </row>
    <row r="38" spans="2:2">
      <c r="B38" s="3" t="s">
        <v>84</v>
      </c>
    </row>
    <row r="39" spans="2:2">
      <c r="B39" s="3" t="s">
        <v>85</v>
      </c>
    </row>
    <row r="40" spans="2:2">
      <c r="B40" s="3" t="s">
        <v>86</v>
      </c>
    </row>
    <row r="41" spans="2:2">
      <c r="B41" s="3" t="s">
        <v>87</v>
      </c>
    </row>
    <row r="42" spans="2:2">
      <c r="B42" s="3" t="s">
        <v>79</v>
      </c>
    </row>
    <row r="43" spans="2:2">
      <c r="B43" s="3" t="s">
        <v>88</v>
      </c>
    </row>
    <row r="44" spans="2:2">
      <c r="B44" s="3" t="s">
        <v>77</v>
      </c>
    </row>
    <row r="45" spans="2:2">
      <c r="B45" s="3" t="s">
        <v>82</v>
      </c>
    </row>
    <row r="46" spans="2:2">
      <c r="B46" s="65" t="s">
        <v>70</v>
      </c>
    </row>
    <row r="47" spans="2:2">
      <c r="B47" s="65" t="s">
        <v>75</v>
      </c>
    </row>
    <row r="48" spans="2:2">
      <c r="B48" s="3" t="s">
        <v>69</v>
      </c>
    </row>
    <row r="49" spans="2:4">
      <c r="B49" s="3" t="s">
        <v>76</v>
      </c>
    </row>
    <row r="52" spans="2:4">
      <c r="B52" s="3" t="s">
        <v>11</v>
      </c>
      <c r="D52" s="3" t="s">
        <v>36</v>
      </c>
    </row>
    <row r="53" spans="2:4">
      <c r="B53" s="7" t="s">
        <v>28</v>
      </c>
      <c r="D53" s="3" t="s">
        <v>37</v>
      </c>
    </row>
    <row r="54" spans="2:4">
      <c r="B54" s="4" t="s">
        <v>29</v>
      </c>
      <c r="D54" s="3" t="s">
        <v>38</v>
      </c>
    </row>
    <row r="55" spans="2:4">
      <c r="D55" s="3" t="s">
        <v>23</v>
      </c>
    </row>
    <row r="56" spans="2:4">
      <c r="B56" s="3" t="s">
        <v>9</v>
      </c>
    </row>
    <row r="57" spans="2:4">
      <c r="B57" s="3" t="s">
        <v>10</v>
      </c>
    </row>
    <row r="59" spans="2:4">
      <c r="B59" s="3" t="s">
        <v>18</v>
      </c>
    </row>
    <row r="60" spans="2:4">
      <c r="B60" s="3" t="s">
        <v>27</v>
      </c>
    </row>
    <row r="61" spans="2:4">
      <c r="B61" s="3" t="s">
        <v>57</v>
      </c>
    </row>
    <row r="62" spans="2:4">
      <c r="B62" s="3" t="s">
        <v>59</v>
      </c>
    </row>
    <row r="63" spans="2:4">
      <c r="B63" s="3" t="s">
        <v>58</v>
      </c>
    </row>
    <row r="64" spans="2:4">
      <c r="B64" s="3" t="s">
        <v>0</v>
      </c>
    </row>
    <row r="66" spans="2:2">
      <c r="B66" s="3" t="s">
        <v>42</v>
      </c>
    </row>
    <row r="67" spans="2:2">
      <c r="B67" s="3" t="s">
        <v>43</v>
      </c>
    </row>
    <row r="68" spans="2:2">
      <c r="B68" s="3" t="s">
        <v>44</v>
      </c>
    </row>
    <row r="69" spans="2:2">
      <c r="B69" s="3" t="s">
        <v>45</v>
      </c>
    </row>
    <row r="71" spans="2:2">
      <c r="B71" s="3" t="s">
        <v>48</v>
      </c>
    </row>
    <row r="72" spans="2:2">
      <c r="B72" s="3" t="s">
        <v>49</v>
      </c>
    </row>
    <row r="73" spans="2:2">
      <c r="B73" s="3" t="s">
        <v>50</v>
      </c>
    </row>
    <row r="75" spans="2:2">
      <c r="B75" s="3" t="s">
        <v>63</v>
      </c>
    </row>
    <row r="76" spans="2:2">
      <c r="B76" s="3" t="s">
        <v>66</v>
      </c>
    </row>
    <row r="77" spans="2:2">
      <c r="B77" s="3" t="s">
        <v>67</v>
      </c>
    </row>
    <row r="78" spans="2:2">
      <c r="B78" s="3" t="s">
        <v>68</v>
      </c>
    </row>
  </sheetData>
  <sheetProtection algorithmName="SHA-512" hashValue="K2D/NcpnnNTfpdK8JChZJ9opcVUwQYMHC+ZtGV4WUqosj7cU9EQTY54aOgvo9HRCVgz7NJRm7ROaAbgtERU5FA==" saltValue="pDLPtr5nz+CtGnqECyQcDQ==" spinCount="100000" sheet="1" selectLockedCells="1" selectUnlockedCells="1"/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6</vt:i4>
      </vt:variant>
    </vt:vector>
  </HeadingPairs>
  <TitlesOfParts>
    <vt:vector size="9" baseType="lpstr">
      <vt:lpstr>cover</vt:lpstr>
      <vt:lpstr>Samp.list</vt:lpstr>
      <vt:lpstr>D.L.</vt:lpstr>
      <vt:lpstr>Aluminium_26</vt:lpstr>
      <vt:lpstr>Beryllium_10</vt:lpstr>
      <vt:lpstr>Iodine_129</vt:lpstr>
      <vt:lpstr>Samp.list!Print_Area</vt:lpstr>
      <vt:lpstr>カテゴリ</vt:lpstr>
      <vt:lpstr>空欄</vt:lpstr>
    </vt:vector>
  </TitlesOfParts>
  <Company>JAEA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saito</dc:creator>
  <cp:lastModifiedBy>松原 章浩</cp:lastModifiedBy>
  <cp:lastPrinted>2026-03-30T06:24:32Z</cp:lastPrinted>
  <dcterms:created xsi:type="dcterms:W3CDTF">2009-04-27T08:21:23Z</dcterms:created>
  <dcterms:modified xsi:type="dcterms:W3CDTF">2026-04-09T02:09:15Z</dcterms:modified>
</cp:coreProperties>
</file>