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188.27.136\horo-chiiki\公開hpデータ\センターHP\hurc\kokusai\foruse\pdf\"/>
    </mc:Choice>
  </mc:AlternateContent>
  <xr:revisionPtr revIDLastSave="0" documentId="8_{F517C935-9668-41BF-BFE3-A83F6302E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利用申込書（R5.5.8～）" sheetId="2" r:id="rId1"/>
  </sheets>
  <definedNames>
    <definedName name="_xlnm.Print_Area" localSheetId="0">'利用申込書（R5.5.8～）'!$A$1:$AC$48</definedName>
  </definedNames>
  <calcPr calcId="191029"/>
</workbook>
</file>

<file path=xl/calcChain.xml><?xml version="1.0" encoding="utf-8"?>
<calcChain xmlns="http://schemas.openxmlformats.org/spreadsheetml/2006/main">
  <c r="V44" i="2" l="1"/>
  <c r="Y31" i="2"/>
  <c r="K31" i="2"/>
  <c r="Y30" i="2"/>
  <c r="K30" i="2"/>
  <c r="S40" i="2" s="1"/>
  <c r="S44" i="2" s="1"/>
  <c r="AA28" i="2"/>
  <c r="Q28" i="2"/>
  <c r="I28" i="2"/>
  <c r="M43" i="2" s="1"/>
  <c r="Y43" i="2" s="1"/>
  <c r="AA27" i="2"/>
  <c r="Q27" i="2"/>
  <c r="I27" i="2"/>
  <c r="M42" i="2" s="1"/>
  <c r="Y42" i="2" s="1"/>
  <c r="AA26" i="2"/>
  <c r="Q26" i="2"/>
  <c r="I26" i="2"/>
  <c r="AA25" i="2"/>
  <c r="P40" i="2" s="1"/>
  <c r="P44" i="2" s="1"/>
  <c r="Q25" i="2"/>
  <c r="I25" i="2"/>
  <c r="M40" i="2" s="1"/>
  <c r="M41" i="2" l="1"/>
  <c r="Y41" i="2" s="1"/>
  <c r="M44" i="2"/>
  <c r="Y40" i="2"/>
  <c r="Y44" i="2" s="1"/>
</calcChain>
</file>

<file path=xl/sharedStrings.xml><?xml version="1.0" encoding="utf-8"?>
<sst xmlns="http://schemas.openxmlformats.org/spreadsheetml/2006/main" count="173" uniqueCount="97">
  <si>
    <t>課長</t>
    <rPh sb="0" eb="2">
      <t>カチョウ</t>
    </rPh>
    <phoneticPr fontId="1"/>
  </si>
  <si>
    <t>受付</t>
    <rPh sb="0" eb="2">
      <t>ウケツケ</t>
    </rPh>
    <phoneticPr fontId="1"/>
  </si>
  <si>
    <t>承諾書番号</t>
    <rPh sb="0" eb="2">
      <t>ショウダク</t>
    </rPh>
    <rPh sb="2" eb="3">
      <t>ショ</t>
    </rPh>
    <rPh sb="3" eb="5">
      <t>バンゴウ</t>
    </rPh>
    <phoneticPr fontId="1"/>
  </si>
  <si>
    <t>備考</t>
    <rPh sb="0" eb="2">
      <t>ビコウ</t>
    </rPh>
    <phoneticPr fontId="1"/>
  </si>
  <si>
    <t>／</t>
    <phoneticPr fontId="1"/>
  </si>
  <si>
    <t>申込者</t>
    <rPh sb="0" eb="2">
      <t>モウシコミ</t>
    </rPh>
    <rPh sb="2" eb="3">
      <t>シャ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</si>
  <si>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</si>
  <si>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利用件名          （内容）</t>
    <rPh sb="0" eb="2">
      <t>リヨウ</t>
    </rPh>
    <rPh sb="2" eb="4">
      <t>ケンメイ</t>
    </rPh>
    <rPh sb="15" eb="16">
      <t>ナイ</t>
    </rPh>
    <rPh sb="16" eb="17">
      <t>ヨウ</t>
    </rPh>
    <phoneticPr fontId="1"/>
  </si>
  <si>
    <t>閉会時間</t>
    <rPh sb="0" eb="2">
      <t>ヘイカイ</t>
    </rPh>
    <rPh sb="2" eb="4">
      <t>ジカン</t>
    </rPh>
    <phoneticPr fontId="1"/>
  </si>
  <si>
    <t>開場時間</t>
    <rPh sb="0" eb="2">
      <t>カイジョウ</t>
    </rPh>
    <rPh sb="2" eb="4">
      <t>ジカン</t>
    </rPh>
    <phoneticPr fontId="1"/>
  </si>
  <si>
    <t>1台</t>
    <rPh sb="1" eb="2">
      <t>ダイ</t>
    </rPh>
    <phoneticPr fontId="1"/>
  </si>
  <si>
    <t>1式</t>
    <rPh sb="1" eb="2">
      <t>シキ</t>
    </rPh>
    <phoneticPr fontId="1"/>
  </si>
  <si>
    <t>利用時間　　　　　　　　　　　　　　　　　　　　　　</t>
    <rPh sb="0" eb="2">
      <t>リヨウ</t>
    </rPh>
    <rPh sb="2" eb="4">
      <t>ジカン</t>
    </rPh>
    <phoneticPr fontId="1"/>
  </si>
  <si>
    <t>利用場所　　　　　　　　　　　　　　　　　　　　　　　　　　</t>
    <rPh sb="0" eb="2">
      <t>リヨウ</t>
    </rPh>
    <rPh sb="2" eb="4">
      <t>バショ</t>
    </rPh>
    <phoneticPr fontId="1"/>
  </si>
  <si>
    <t>利用形態</t>
    <rPh sb="0" eb="2">
      <t>リヨウ</t>
    </rPh>
    <rPh sb="2" eb="4">
      <t>ケイタイ</t>
    </rPh>
    <phoneticPr fontId="1"/>
  </si>
  <si>
    <t>□会議室１　（　　　　　　　　　　　　　）</t>
    <rPh sb="1" eb="4">
      <t>カイギシツ</t>
    </rPh>
    <phoneticPr fontId="1"/>
  </si>
  <si>
    <t>□会議室２　（　　　　　　　　　　　　　）</t>
    <rPh sb="1" eb="4">
      <t>カイギシツ</t>
    </rPh>
    <phoneticPr fontId="1"/>
  </si>
  <si>
    <t>□平土間　</t>
    <rPh sb="1" eb="2">
      <t>ヒラ</t>
    </rPh>
    <rPh sb="2" eb="4">
      <t>ドマ</t>
    </rPh>
    <phoneticPr fontId="1"/>
  </si>
  <si>
    <t>　※利用時間は準備から片付けまでの時間を含みます。</t>
    <phoneticPr fontId="1"/>
  </si>
  <si>
    <t>　※会議室１と２の間は可動式仕切り壁のため、隣室の話し声や物音が聞こえます。支障がある場合は、会議室１と２を同時にご利用下さい。　　</t>
    <phoneticPr fontId="1"/>
  </si>
  <si>
    <t>利用日　　　　　　　　　　　　　　　　　　　　　　　　　　　　　　　　　　　　　　　　　　　　　　　　　　　　　　</t>
    <rPh sb="0" eb="3">
      <t>リヨウビ</t>
    </rPh>
    <phoneticPr fontId="1"/>
  </si>
  <si>
    <t>　※「施設利用のご案内」に同意される場合のみ、利用申込を承ります。</t>
    <rPh sb="3" eb="5">
      <t>シセツ</t>
    </rPh>
    <rPh sb="5" eb="7">
      <t>リヨウ</t>
    </rPh>
    <rPh sb="9" eb="11">
      <t>アンナイ</t>
    </rPh>
    <rPh sb="13" eb="15">
      <t>ドウイ</t>
    </rPh>
    <rPh sb="18" eb="20">
      <t>バアイ</t>
    </rPh>
    <rPh sb="23" eb="25">
      <t>リヨウ</t>
    </rPh>
    <rPh sb="25" eb="27">
      <t>モウシコミ</t>
    </rPh>
    <rPh sb="28" eb="29">
      <t>ウケタマワ</t>
    </rPh>
    <phoneticPr fontId="1"/>
  </si>
  <si>
    <t>FAX</t>
    <phoneticPr fontId="1"/>
  </si>
  <si>
    <t>料金支払方法</t>
    <rPh sb="0" eb="2">
      <t>リョウキン</t>
    </rPh>
    <rPh sb="2" eb="4">
      <t>シハライ</t>
    </rPh>
    <rPh sb="4" eb="6">
      <t>ホウホウ</t>
    </rPh>
    <phoneticPr fontId="1"/>
  </si>
  <si>
    <t>割増算定</t>
    <rPh sb="0" eb="2">
      <t>ワリマシ</t>
    </rPh>
    <rPh sb="2" eb="4">
      <t>サンテイ</t>
    </rPh>
    <phoneticPr fontId="1"/>
  </si>
  <si>
    <t>基本料金</t>
    <rPh sb="0" eb="2">
      <t>キホン</t>
    </rPh>
    <rPh sb="2" eb="4">
      <t>リョウキン</t>
    </rPh>
    <phoneticPr fontId="1"/>
  </si>
  <si>
    <t>割増料金</t>
    <rPh sb="0" eb="2">
      <t>ワリマシ</t>
    </rPh>
    <rPh sb="2" eb="4">
      <t>リョウキン</t>
    </rPh>
    <phoneticPr fontId="1"/>
  </si>
  <si>
    <t>合計金額</t>
    <rPh sb="0" eb="2">
      <t>ゴウケイ</t>
    </rPh>
    <rPh sb="2" eb="4">
      <t>キンガク</t>
    </rPh>
    <phoneticPr fontId="1"/>
  </si>
  <si>
    <t xml:space="preserve">円 </t>
    <rPh sb="0" eb="1">
      <t>エン</t>
    </rPh>
    <phoneticPr fontId="1"/>
  </si>
  <si>
    <t>内容</t>
    <rPh sb="0" eb="2">
      <t>ナイヨウ</t>
    </rPh>
    <phoneticPr fontId="1"/>
  </si>
  <si>
    <t>割増率</t>
    <rPh sb="0" eb="2">
      <t>ワリマシ</t>
    </rPh>
    <rPh sb="2" eb="3">
      <t>リツ</t>
    </rPh>
    <phoneticPr fontId="1"/>
  </si>
  <si>
    <t xml:space="preserve">％ </t>
    <phoneticPr fontId="1"/>
  </si>
  <si>
    <t>　　　　　時　　　　　分</t>
    <rPh sb="5" eb="6">
      <t>ジ</t>
    </rPh>
    <rPh sb="11" eb="12">
      <t>フン</t>
    </rPh>
    <phoneticPr fontId="1"/>
  </si>
  <si>
    <t>時間</t>
    <rPh sb="0" eb="2">
      <t>ジカン</t>
    </rPh>
    <phoneticPr fontId="1"/>
  </si>
  <si>
    <t>□教室　□コの字型　□ロの字型　□その他（　　　　　　　　）　</t>
    <rPh sb="1" eb="3">
      <t>キョウシツ</t>
    </rPh>
    <rPh sb="7" eb="8">
      <t>ジ</t>
    </rPh>
    <rPh sb="8" eb="9">
      <t>ガタ</t>
    </rPh>
    <rPh sb="13" eb="14">
      <t>ジ</t>
    </rPh>
    <rPh sb="14" eb="15">
      <t>ガタ</t>
    </rPh>
    <rPh sb="19" eb="20">
      <t>タ</t>
    </rPh>
    <phoneticPr fontId="1"/>
  </si>
  <si>
    <t>ＴＥＬ</t>
    <phoneticPr fontId="1"/>
  </si>
  <si>
    <t>開会時間</t>
    <rPh sb="0" eb="2">
      <t>カイカイ</t>
    </rPh>
    <rPh sb="2" eb="4">
      <t>ジカン</t>
    </rPh>
    <phoneticPr fontId="1"/>
  </si>
  <si>
    <t>多目的ホール</t>
    <rPh sb="0" eb="3">
      <t>タモクテキ</t>
    </rPh>
    <phoneticPr fontId="1"/>
  </si>
  <si>
    <t>入場方法</t>
    <rPh sb="0" eb="2">
      <t>ニュウジョウ</t>
    </rPh>
    <rPh sb="2" eb="4">
      <t>ホウホウ</t>
    </rPh>
    <phoneticPr fontId="1"/>
  </si>
  <si>
    <t>会議室２</t>
    <rPh sb="0" eb="3">
      <t>カイギシツ</t>
    </rPh>
    <phoneticPr fontId="1"/>
  </si>
  <si>
    <t>会議室１・２</t>
    <rPh sb="0" eb="3">
      <t>カイギシツ</t>
    </rPh>
    <phoneticPr fontId="1"/>
  </si>
  <si>
    <t>会議室１</t>
    <rPh sb="0" eb="3">
      <t>カイギシツ</t>
    </rPh>
    <phoneticPr fontId="1"/>
  </si>
  <si>
    <t>□観覧席  (□160・□160+折畳椅子80)</t>
    <rPh sb="1" eb="4">
      <t>カンランセキ</t>
    </rPh>
    <rPh sb="17" eb="19">
      <t>オリタタミ</t>
    </rPh>
    <rPh sb="19" eb="21">
      <t>イス</t>
    </rPh>
    <phoneticPr fontId="1"/>
  </si>
  <si>
    <t>担当</t>
    <rPh sb="0" eb="2">
      <t>タントウ</t>
    </rPh>
    <phoneticPr fontId="1"/>
  </si>
  <si>
    <t xml:space="preserve"> □　電動移動式観覧席</t>
    <rPh sb="3" eb="5">
      <t>デンドウ</t>
    </rPh>
    <rPh sb="5" eb="7">
      <t>イドウ</t>
    </rPh>
    <rPh sb="7" eb="8">
      <t>シキ</t>
    </rPh>
    <rPh sb="8" eb="10">
      <t>カンラン</t>
    </rPh>
    <rPh sb="10" eb="11">
      <t>セキ</t>
    </rPh>
    <phoneticPr fontId="1"/>
  </si>
  <si>
    <t xml:space="preserve"> □　ステージ照明設備</t>
    <rPh sb="7" eb="9">
      <t>ショウメイ</t>
    </rPh>
    <rPh sb="9" eb="11">
      <t>セツビ</t>
    </rPh>
    <phoneticPr fontId="1"/>
  </si>
  <si>
    <t>円</t>
    <rPh sb="0" eb="1">
      <t>エン</t>
    </rPh>
    <phoneticPr fontId="1"/>
  </si>
  <si>
    <t xml:space="preserve"> □　音響設備</t>
    <rPh sb="3" eb="5">
      <t>オンキョウ</t>
    </rPh>
    <rPh sb="5" eb="7">
      <t>セツビ</t>
    </rPh>
    <phoneticPr fontId="1"/>
  </si>
  <si>
    <t>割増額</t>
    <rPh sb="0" eb="3">
      <t>ワリマシガク</t>
    </rPh>
    <phoneticPr fontId="1"/>
  </si>
  <si>
    <t>円／時間×</t>
    <rPh sb="0" eb="1">
      <t>エン</t>
    </rPh>
    <rPh sb="2" eb="4">
      <t>ジカン</t>
    </rPh>
    <phoneticPr fontId="1"/>
  </si>
  <si>
    <t xml:space="preserve"> □　プロジェクター</t>
    <phoneticPr fontId="1"/>
  </si>
  <si>
    <t>200円／時間×</t>
    <rPh sb="3" eb="4">
      <t>エン</t>
    </rPh>
    <rPh sb="5" eb="7">
      <t>ジカン</t>
    </rPh>
    <phoneticPr fontId="1"/>
  </si>
  <si>
    <t>□会議室１・２　（　　　　　　　　　　　）</t>
    <rPh sb="1" eb="4">
      <t>カイギシツ</t>
    </rPh>
    <phoneticPr fontId="1"/>
  </si>
  <si>
    <t>～</t>
  </si>
  <si>
    <t>～</t>
    <phoneticPr fontId="1"/>
  </si>
  <si>
    <t>予定人数</t>
    <rPh sb="0" eb="2">
      <t>ヨテイ</t>
    </rPh>
    <rPh sb="2" eb="4">
      <t>ニンズウ</t>
    </rPh>
    <phoneticPr fontId="1"/>
  </si>
  <si>
    <t>住所</t>
    <rPh sb="0" eb="2">
      <t>ジュウショ</t>
    </rPh>
    <phoneticPr fontId="1"/>
  </si>
  <si>
    <t>※ノートＰＣの貸出しは行っておりませんので、お客様自身でご用意願います。</t>
    <rPh sb="7" eb="9">
      <t>カシダ</t>
    </rPh>
    <rPh sb="11" eb="12">
      <t>オコナ</t>
    </rPh>
    <rPh sb="23" eb="25">
      <t>キャクサマ</t>
    </rPh>
    <rPh sb="25" eb="27">
      <t>ジシン</t>
    </rPh>
    <rPh sb="29" eb="32">
      <t>ヨウイネガ</t>
    </rPh>
    <phoneticPr fontId="1"/>
  </si>
  <si>
    <t>□多目的ホール</t>
    <rPh sb="1" eb="4">
      <t>タモクテキ</t>
    </rPh>
    <phoneticPr fontId="1"/>
  </si>
  <si>
    <t>利用申込書　　　　　　　　　　　　　　　　　　</t>
    <rPh sb="0" eb="2">
      <t>リヨウ</t>
    </rPh>
    <rPh sb="2" eb="5">
      <t>モウシコミショ</t>
    </rPh>
    <phoneticPr fontId="1"/>
  </si>
  <si>
    <t>□ホワイエ</t>
    <phoneticPr fontId="1"/>
  </si>
  <si>
    <r>
      <t>基本利用料金　</t>
    </r>
    <r>
      <rPr>
        <u/>
        <sz val="8"/>
        <rFont val="ＭＳ Ｐゴシック"/>
        <family val="3"/>
        <charset val="128"/>
      </rPr>
      <t>※利用する設備の“□”に“✔”を入れていただき、時間は空欄でお願いします。</t>
    </r>
    <rPh sb="0" eb="2">
      <t>キホン</t>
    </rPh>
    <rPh sb="2" eb="4">
      <t>リヨウ</t>
    </rPh>
    <rPh sb="4" eb="6">
      <t>リョウキン</t>
    </rPh>
    <phoneticPr fontId="1"/>
  </si>
  <si>
    <t>410円／時間×</t>
    <rPh sb="3" eb="4">
      <t>エン</t>
    </rPh>
    <rPh sb="5" eb="7">
      <t>ジカン</t>
    </rPh>
    <phoneticPr fontId="1"/>
  </si>
  <si>
    <t>総務・共生課</t>
    <rPh sb="0" eb="2">
      <t>ソウム</t>
    </rPh>
    <rPh sb="3" eb="5">
      <t>キョウセイ</t>
    </rPh>
    <rPh sb="5" eb="6">
      <t>カ</t>
    </rPh>
    <phoneticPr fontId="1"/>
  </si>
  <si>
    <t>施設名</t>
    <rPh sb="0" eb="2">
      <t>シセツ</t>
    </rPh>
    <rPh sb="2" eb="3">
      <t>メイ</t>
    </rPh>
    <phoneticPr fontId="1"/>
  </si>
  <si>
    <t>時間内（10：00～18：00）</t>
    <rPh sb="0" eb="2">
      <t>ジカン</t>
    </rPh>
    <rPh sb="2" eb="3">
      <t>ナイ</t>
    </rPh>
    <phoneticPr fontId="1"/>
  </si>
  <si>
    <t>時間外（左記以外）</t>
    <rPh sb="0" eb="3">
      <t>ジカンガイ</t>
    </rPh>
    <rPh sb="4" eb="6">
      <t>サキ</t>
    </rPh>
    <rPh sb="6" eb="8">
      <t>イガイ</t>
    </rPh>
    <phoneticPr fontId="1"/>
  </si>
  <si>
    <t>□冷暖房</t>
    <rPh sb="1" eb="4">
      <t>レイダンボウ</t>
    </rPh>
    <phoneticPr fontId="1"/>
  </si>
  <si>
    <t xml:space="preserve"> □多目的ホール</t>
    <phoneticPr fontId="1"/>
  </si>
  <si>
    <t xml:space="preserve"> □会議室１</t>
    <phoneticPr fontId="1"/>
  </si>
  <si>
    <t xml:space="preserve"> □会議室２</t>
    <phoneticPr fontId="1"/>
  </si>
  <si>
    <t xml:space="preserve"> □会議室１・２</t>
    <phoneticPr fontId="1"/>
  </si>
  <si>
    <t>□暖房</t>
    <rPh sb="1" eb="3">
      <t>ダンボウ</t>
    </rPh>
    <phoneticPr fontId="1"/>
  </si>
  <si>
    <r>
      <t>多目的ホール利用オプション料金（プロジェクターのみ会議室でも利用可）　</t>
    </r>
    <r>
      <rPr>
        <u/>
        <sz val="8"/>
        <rFont val="ＭＳ Ｐゴシック"/>
        <family val="3"/>
        <charset val="128"/>
      </rPr>
      <t>※利用する設備の“□”に“✔”を入れていただき、時間は空欄でお願いします。</t>
    </r>
    <rPh sb="0" eb="3">
      <t>タモクテキ</t>
    </rPh>
    <rPh sb="6" eb="8">
      <t>リヨウ</t>
    </rPh>
    <rPh sb="13" eb="15">
      <t>リョウキン</t>
    </rPh>
    <rPh sb="25" eb="28">
      <t>カイギシツ</t>
    </rPh>
    <rPh sb="30" eb="33">
      <t>リヨウカ</t>
    </rPh>
    <phoneticPr fontId="1"/>
  </si>
  <si>
    <t>人</t>
    <rPh sb="0" eb="1">
      <t>ニン</t>
    </rPh>
    <phoneticPr fontId="1"/>
  </si>
  <si>
    <t>冷暖房料金</t>
    <rPh sb="0" eb="3">
      <t>レイダンボウ</t>
    </rPh>
    <rPh sb="3" eb="5">
      <t>リョウキン</t>
    </rPh>
    <phoneticPr fontId="1"/>
  </si>
  <si>
    <t>オプション料金</t>
    <rPh sb="5" eb="7">
      <t>リョウキン</t>
    </rPh>
    <phoneticPr fontId="1"/>
  </si>
  <si>
    <t>　振込人名義：</t>
    <rPh sb="1" eb="3">
      <t>フリコミ</t>
    </rPh>
    <phoneticPr fontId="1"/>
  </si>
  <si>
    <t>振込予定日：</t>
    <phoneticPr fontId="1"/>
  </si>
  <si>
    <t>※お電話での受付時間は、平日8:30～17:00までとなります。</t>
    <phoneticPr fontId="1"/>
  </si>
  <si>
    <t>　（土・日・祝日および年末年始は除きます。）</t>
    <phoneticPr fontId="1"/>
  </si>
  <si>
    <t>□　一般の方の入場可能</t>
    <phoneticPr fontId="1"/>
  </si>
  <si>
    <t>□　関係者のみ</t>
    <phoneticPr fontId="1"/>
  </si>
  <si>
    <t>●●● 当施設の設備・備品をお客様が滅損した場合は、その損害を賠償していただくことがあります ●●●</t>
    <rPh sb="4" eb="7">
      <t>トウシセツ</t>
    </rPh>
    <rPh sb="8" eb="10">
      <t>セツビ</t>
    </rPh>
    <rPh sb="11" eb="13">
      <t>ビヒン</t>
    </rPh>
    <rPh sb="15" eb="17">
      <t>キャクサマ</t>
    </rPh>
    <rPh sb="18" eb="19">
      <t>メツ</t>
    </rPh>
    <rPh sb="19" eb="20">
      <t>ソン</t>
    </rPh>
    <rPh sb="22" eb="24">
      <t>バアイ</t>
    </rPh>
    <rPh sb="28" eb="30">
      <t>ソンガイ</t>
    </rPh>
    <rPh sb="31" eb="33">
      <t>バイショウ</t>
    </rPh>
    <phoneticPr fontId="1"/>
  </si>
  <si>
    <t>暖房（多目的ホールのみ冷房も利用可）</t>
    <rPh sb="0" eb="2">
      <t>ダンボウ</t>
    </rPh>
    <rPh sb="3" eb="6">
      <t>タモクテキ</t>
    </rPh>
    <rPh sb="11" eb="13">
      <t>レイボウ</t>
    </rPh>
    <rPh sb="14" eb="16">
      <t>リヨウ</t>
    </rPh>
    <rPh sb="16" eb="17">
      <t>カ</t>
    </rPh>
    <phoneticPr fontId="1"/>
  </si>
  <si>
    <t>1250円／時間×</t>
    <rPh sb="4" eb="5">
      <t>エン</t>
    </rPh>
    <rPh sb="6" eb="8">
      <t>ジカン</t>
    </rPh>
    <phoneticPr fontId="1"/>
  </si>
  <si>
    <t>1880円／時間×</t>
    <rPh sb="4" eb="5">
      <t>エン</t>
    </rPh>
    <rPh sb="6" eb="8">
      <t>ジカン</t>
    </rPh>
    <phoneticPr fontId="1"/>
  </si>
  <si>
    <t>260円／時間×</t>
    <rPh sb="3" eb="4">
      <t>エン</t>
    </rPh>
    <rPh sb="5" eb="7">
      <t>ジカン</t>
    </rPh>
    <phoneticPr fontId="1"/>
  </si>
  <si>
    <t>310円／時間×</t>
    <rPh sb="3" eb="4">
      <t>エン</t>
    </rPh>
    <rPh sb="5" eb="7">
      <t>ジカン</t>
    </rPh>
    <phoneticPr fontId="1"/>
  </si>
  <si>
    <t>460円／時間×</t>
    <rPh sb="3" eb="4">
      <t>エン</t>
    </rPh>
    <rPh sb="5" eb="7">
      <t>ジカン</t>
    </rPh>
    <phoneticPr fontId="1"/>
  </si>
  <si>
    <t>720円／時間×</t>
    <rPh sb="3" eb="4">
      <t>エン</t>
    </rPh>
    <rPh sb="5" eb="7">
      <t>ジカン</t>
    </rPh>
    <phoneticPr fontId="1"/>
  </si>
  <si>
    <t>630円／時間×</t>
    <rPh sb="3" eb="4">
      <t>エン</t>
    </rPh>
    <rPh sb="5" eb="7">
      <t>ジカン</t>
    </rPh>
    <phoneticPr fontId="1"/>
  </si>
  <si>
    <t>令和　　　年　　　月　　　日</t>
    <rPh sb="0" eb="2">
      <t>レイワ</t>
    </rPh>
    <phoneticPr fontId="1"/>
  </si>
  <si>
    <t>令和　　年　　月　　 日( 　 )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</si>
  <si>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　銀行振込のみ (下記の記入をお願い致します。)</t>
    <phoneticPr fontId="1"/>
  </si>
  <si>
    <t>　※防犯上、安全上の観点から施設内に監視カメラ（映像のみ）を設置しております。ご了承ください。</t>
    <rPh sb="2" eb="4">
      <t>ボウハン</t>
    </rPh>
    <rPh sb="4" eb="5">
      <t>ジョウ</t>
    </rPh>
    <rPh sb="6" eb="8">
      <t>アンゼン</t>
    </rPh>
    <rPh sb="8" eb="9">
      <t>ジョウ</t>
    </rPh>
    <rPh sb="10" eb="12">
      <t>カンテン</t>
    </rPh>
    <rPh sb="14" eb="17">
      <t>シセツナイ</t>
    </rPh>
    <rPh sb="18" eb="20">
      <t>カンシ</t>
    </rPh>
    <rPh sb="24" eb="26">
      <t>エイゾウ</t>
    </rPh>
    <rPh sb="30" eb="32">
      <t>セッチ</t>
    </rPh>
    <rPh sb="40" eb="42">
      <t>リョウショウ</t>
    </rPh>
    <phoneticPr fontId="1"/>
  </si>
  <si>
    <t>2023.5改正版</t>
    <rPh sb="6" eb="8">
      <t>カイセイ</t>
    </rPh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</si>
</sst>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F400]h:mm:ss\ AM/PM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8" fillId="0" borderId="18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6" fillId="0" borderId="84" xfId="0" applyFont="1" applyBorder="1" applyAlignment="1">
      <alignment horizontal="right" vertical="center"/>
    </xf>
    <xf numFmtId="0" fontId="6" fillId="0" borderId="64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6" fillId="0" borderId="87" xfId="0" applyFont="1" applyBorder="1" applyAlignment="1">
      <alignment horizontal="right" vertical="center"/>
    </xf>
    <xf numFmtId="0" fontId="6" fillId="0" borderId="89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7" fillId="2" borderId="30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28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33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176" fontId="8" fillId="0" borderId="42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42" xfId="0" applyNumberFormat="1" applyFont="1" applyBorder="1" applyAlignment="1">
      <alignment horizontal="left" vertical="center"/>
    </xf>
    <xf numFmtId="176" fontId="8" fillId="0" borderId="25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8" fillId="0" borderId="58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left" vertical="center"/>
    </xf>
    <xf numFmtId="176" fontId="8" fillId="0" borderId="48" xfId="0" applyNumberFormat="1" applyFont="1" applyBorder="1" applyAlignment="1">
      <alignment horizontal="left" vertical="center"/>
    </xf>
    <xf numFmtId="176" fontId="8" fillId="0" borderId="49" xfId="0" applyNumberFormat="1" applyFont="1" applyBorder="1" applyAlignment="1">
      <alignment horizontal="left" vertical="center"/>
    </xf>
    <xf numFmtId="0" fontId="7" fillId="0" borderId="51" xfId="0" applyFont="1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43" xfId="0" applyBorder="1" applyAlignment="1">
      <alignment shrinkToFit="1"/>
    </xf>
    <xf numFmtId="0" fontId="0" fillId="0" borderId="0" xfId="0" applyAlignment="1">
      <alignment shrinkToFit="1"/>
    </xf>
    <xf numFmtId="0" fontId="0" fillId="0" borderId="27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9" xfId="0" applyBorder="1" applyAlignment="1">
      <alignment shrinkToFit="1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9" xfId="0" applyFont="1" applyBorder="1" applyAlignment="1">
      <alignment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68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38" xfId="0" applyNumberFormat="1" applyFont="1" applyBorder="1" applyAlignment="1">
      <alignment horizontal="left" vertical="center"/>
    </xf>
    <xf numFmtId="176" fontId="8" fillId="0" borderId="26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8" fillId="0" borderId="44" xfId="0" applyNumberFormat="1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7" fillId="2" borderId="5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6" fontId="8" fillId="0" borderId="21" xfId="0" applyNumberFormat="1" applyFont="1" applyBorder="1" applyAlignment="1">
      <alignment horizontal="center"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8" fillId="0" borderId="22" xfId="0" applyNumberFormat="1" applyFont="1" applyBorder="1" applyAlignment="1">
      <alignment horizontal="center" vertical="center" wrapText="1"/>
    </xf>
    <xf numFmtId="176" fontId="8" fillId="0" borderId="70" xfId="0" applyNumberFormat="1" applyFont="1" applyBorder="1" applyAlignment="1">
      <alignment horizontal="center" vertical="center" shrinkToFit="1"/>
    </xf>
    <xf numFmtId="176" fontId="8" fillId="0" borderId="71" xfId="0" applyNumberFormat="1" applyFont="1" applyBorder="1" applyAlignment="1">
      <alignment horizontal="center" vertical="center" shrinkToFit="1"/>
    </xf>
    <xf numFmtId="176" fontId="8" fillId="0" borderId="70" xfId="0" applyNumberFormat="1" applyFont="1" applyBorder="1" applyAlignment="1">
      <alignment horizontal="left" vertical="center"/>
    </xf>
    <xf numFmtId="176" fontId="8" fillId="0" borderId="72" xfId="0" applyNumberFormat="1" applyFont="1" applyBorder="1" applyAlignment="1">
      <alignment horizontal="left" vertical="center"/>
    </xf>
    <xf numFmtId="176" fontId="8" fillId="0" borderId="73" xfId="0" applyNumberFormat="1" applyFont="1" applyBorder="1" applyAlignment="1">
      <alignment horizontal="left" vertical="center"/>
    </xf>
    <xf numFmtId="0" fontId="7" fillId="2" borderId="5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41" fontId="8" fillId="0" borderId="74" xfId="0" applyNumberFormat="1" applyFont="1" applyBorder="1" applyAlignment="1">
      <alignment horizontal="center" vertical="center" shrinkToFit="1"/>
    </xf>
    <xf numFmtId="41" fontId="8" fillId="0" borderId="3" xfId="0" applyNumberFormat="1" applyFont="1" applyBorder="1" applyAlignment="1">
      <alignment horizontal="center" vertical="center" shrinkToFit="1"/>
    </xf>
    <xf numFmtId="0" fontId="8" fillId="0" borderId="67" xfId="0" applyFont="1" applyBorder="1" applyAlignment="1">
      <alignment vertical="center"/>
    </xf>
    <xf numFmtId="0" fontId="8" fillId="0" borderId="67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2" borderId="45" xfId="0" applyFont="1" applyFill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left" vertical="center" shrinkToFit="1"/>
    </xf>
    <xf numFmtId="0" fontId="7" fillId="2" borderId="54" xfId="0" applyFont="1" applyFill="1" applyBorder="1" applyAlignment="1">
      <alignment horizontal="left" vertical="center" shrinkToFit="1"/>
    </xf>
    <xf numFmtId="0" fontId="8" fillId="0" borderId="6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66" xfId="0" applyFont="1" applyBorder="1" applyAlignment="1">
      <alignment vertical="center"/>
    </xf>
    <xf numFmtId="0" fontId="8" fillId="0" borderId="66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82" xfId="0" applyFont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7" fillId="2" borderId="36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left" vertical="center" shrinkToFit="1"/>
    </xf>
    <xf numFmtId="0" fontId="8" fillId="0" borderId="80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6" fillId="0" borderId="2" xfId="0" applyNumberFormat="1" applyFont="1" applyBorder="1" applyAlignment="1">
      <alignment horizontal="center" vertical="center" shrinkToFit="1"/>
    </xf>
    <xf numFmtId="41" fontId="6" fillId="0" borderId="3" xfId="0" applyNumberFormat="1" applyFont="1" applyBorder="1" applyAlignment="1">
      <alignment horizontal="center" vertical="center" shrinkToFit="1"/>
    </xf>
    <xf numFmtId="41" fontId="6" fillId="0" borderId="74" xfId="0" applyNumberFormat="1" applyFont="1" applyBorder="1" applyAlignment="1">
      <alignment horizontal="center" vertical="center" shrinkToFit="1"/>
    </xf>
    <xf numFmtId="0" fontId="6" fillId="0" borderId="74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41" fontId="6" fillId="0" borderId="63" xfId="0" applyNumberFormat="1" applyFont="1" applyBorder="1" applyAlignment="1">
      <alignment horizontal="center" vertical="center" shrinkToFit="1"/>
    </xf>
    <xf numFmtId="41" fontId="6" fillId="0" borderId="64" xfId="0" applyNumberFormat="1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8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61" xfId="0" applyFont="1" applyBorder="1" applyAlignment="1">
      <alignment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42</xdr:row>
      <xdr:rowOff>85722</xdr:rowOff>
    </xdr:from>
    <xdr:to>
      <xdr:col>8</xdr:col>
      <xdr:colOff>171450</xdr:colOff>
      <xdr:row>47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ACC0EB-E018-4A01-BC0D-35478D8AA46B}"/>
            </a:ext>
          </a:extLst>
        </xdr:cNvPr>
        <xdr:cNvSpPr txBox="1"/>
      </xdr:nvSpPr>
      <xdr:spPr>
        <a:xfrm>
          <a:off x="114300" y="10267947"/>
          <a:ext cx="2390775" cy="1381127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◎お問い合わせ、お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申込み</a:t>
          </a:r>
          <a:r>
            <a:rPr kumimoji="1" lang="ja-JP" altLang="en-US" sz="1200">
              <a:solidFill>
                <a:sysClr val="windowText" lastClr="000000"/>
              </a:solidFill>
            </a:rPr>
            <a:t>は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幌延深地層研究センター</a:t>
          </a:r>
          <a:endParaRPr kumimoji="1" lang="en-US" altLang="ja-JP" sz="1200" b="1" u="sng">
            <a:solidFill>
              <a:sysClr val="windowText" lastClr="000000"/>
            </a:solidFill>
          </a:endParaRPr>
        </a:p>
        <a:p>
          <a:r>
            <a:rPr kumimoji="1" lang="ja-JP" altLang="en-US" sz="1200" b="1" u="none">
              <a:solidFill>
                <a:sysClr val="windowText" lastClr="000000"/>
              </a:solidFill>
            </a:rPr>
            <a:t>　　　　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総務・共生課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まで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</a:rPr>
            <a:t>TEL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：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01632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-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5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-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2022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</a:rPr>
            <a:t>FAX</a:t>
          </a:r>
          <a:r>
            <a:rPr kumimoji="1" lang="ja-JP" altLang="en-US" sz="1600" b="1">
              <a:solidFill>
                <a:sysClr val="windowText" lastClr="000000"/>
              </a:solidFill>
            </a:rPr>
            <a:t>：</a:t>
          </a:r>
          <a:r>
            <a:rPr kumimoji="1" lang="en-US" altLang="ja-JP" sz="1600" b="1">
              <a:solidFill>
                <a:sysClr val="windowText" lastClr="000000"/>
              </a:solidFill>
            </a:rPr>
            <a:t>01632</a:t>
          </a:r>
          <a:r>
            <a:rPr kumimoji="1" lang="ja-JP" altLang="en-US" sz="1600" b="1">
              <a:solidFill>
                <a:sysClr val="windowText" lastClr="000000"/>
              </a:solidFill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</a:rPr>
            <a:t>-</a:t>
          </a:r>
          <a:r>
            <a:rPr kumimoji="1" lang="ja-JP" altLang="en-US" sz="1600" b="1">
              <a:solidFill>
                <a:sysClr val="windowText" lastClr="000000"/>
              </a:solidFill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</a:rPr>
            <a:t>5</a:t>
          </a:r>
          <a:r>
            <a:rPr kumimoji="1" lang="ja-JP" altLang="en-US" sz="1600" b="1">
              <a:solidFill>
                <a:sysClr val="windowText" lastClr="000000"/>
              </a:solidFill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</a:rPr>
            <a:t>-</a:t>
          </a:r>
          <a:r>
            <a:rPr kumimoji="1" lang="ja-JP" altLang="en-US" sz="1600" b="1">
              <a:solidFill>
                <a:sysClr val="windowText" lastClr="000000"/>
              </a:solidFill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</a:rPr>
            <a:t>2033</a:t>
          </a:r>
        </a:p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9D55-A750-4528-A597-D1E1B49B5E94}">
  <dimension ref="A1:BE49"/>
  <sheetViews>
    <sheetView tabSelected="1" view="pageBreakPreview" zoomScaleNormal="100" zoomScaleSheetLayoutView="100" workbookViewId="0">
      <selection sqref="A1:E4"/>
    </sheetView>
  </sheetViews>
  <sheetFormatPr defaultRowHeight="24" x14ac:dyDescent="0.25"/>
  <cols>
    <col min="1" max="4" width="3.75" style="1" customWidth="1"/>
    <col min="5" max="5" width="4.375" style="1" customWidth="1"/>
    <col min="6" max="29" width="3.75" style="1" customWidth="1"/>
    <col min="30" max="16384" width="9" style="1"/>
  </cols>
  <sheetData>
    <row r="1" spans="1:29" s="2" customFormat="1" ht="20.100000000000001" customHeight="1" x14ac:dyDescent="0.15">
      <c r="A1" s="91" t="s">
        <v>59</v>
      </c>
      <c r="B1" s="92"/>
      <c r="C1" s="92"/>
      <c r="D1" s="92"/>
      <c r="E1" s="92"/>
      <c r="F1" s="97" t="s">
        <v>63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9"/>
      <c r="X1" s="100" t="s">
        <v>2</v>
      </c>
      <c r="Y1" s="101"/>
      <c r="Z1" s="101"/>
      <c r="AA1" s="101"/>
      <c r="AB1" s="101"/>
      <c r="AC1" s="102"/>
    </row>
    <row r="2" spans="1:29" s="2" customFormat="1" ht="20.100000000000001" customHeight="1" x14ac:dyDescent="0.15">
      <c r="A2" s="93"/>
      <c r="B2" s="94"/>
      <c r="C2" s="94"/>
      <c r="D2" s="94"/>
      <c r="E2" s="94"/>
      <c r="F2" s="106" t="s">
        <v>0</v>
      </c>
      <c r="G2" s="107"/>
      <c r="H2" s="108"/>
      <c r="I2" s="109"/>
      <c r="J2" s="109"/>
      <c r="K2" s="109"/>
      <c r="L2" s="109"/>
      <c r="M2" s="109"/>
      <c r="N2" s="109"/>
      <c r="O2" s="109" t="s">
        <v>43</v>
      </c>
      <c r="P2" s="109"/>
      <c r="Q2" s="109"/>
      <c r="R2" s="109" t="s">
        <v>1</v>
      </c>
      <c r="S2" s="109"/>
      <c r="T2" s="109"/>
      <c r="U2" s="109"/>
      <c r="V2" s="109"/>
      <c r="W2" s="109"/>
      <c r="X2" s="103"/>
      <c r="Y2" s="104"/>
      <c r="Z2" s="104"/>
      <c r="AA2" s="104"/>
      <c r="AB2" s="104"/>
      <c r="AC2" s="105"/>
    </row>
    <row r="3" spans="1:29" s="2" customFormat="1" ht="27" customHeight="1" x14ac:dyDescent="0.15">
      <c r="A3" s="93"/>
      <c r="B3" s="94"/>
      <c r="C3" s="94"/>
      <c r="D3" s="94"/>
      <c r="E3" s="94"/>
      <c r="F3" s="110"/>
      <c r="G3" s="111"/>
      <c r="H3" s="112"/>
      <c r="I3" s="82"/>
      <c r="J3" s="82"/>
      <c r="K3" s="82"/>
      <c r="L3" s="81"/>
      <c r="M3" s="81"/>
      <c r="N3" s="81"/>
      <c r="O3" s="81"/>
      <c r="P3" s="81"/>
      <c r="Q3" s="81"/>
      <c r="R3" s="81" t="s">
        <v>4</v>
      </c>
      <c r="S3" s="81"/>
      <c r="T3" s="81"/>
      <c r="U3" s="82"/>
      <c r="V3" s="82"/>
      <c r="W3" s="82"/>
      <c r="X3" s="83"/>
      <c r="Y3" s="84"/>
      <c r="Z3" s="84"/>
      <c r="AA3" s="87"/>
      <c r="AB3" s="87"/>
      <c r="AC3" s="88"/>
    </row>
    <row r="4" spans="1:29" s="2" customFormat="1" ht="27" customHeight="1" x14ac:dyDescent="0.15">
      <c r="A4" s="95"/>
      <c r="B4" s="96"/>
      <c r="C4" s="96"/>
      <c r="D4" s="96"/>
      <c r="E4" s="96"/>
      <c r="F4" s="113"/>
      <c r="G4" s="114"/>
      <c r="H4" s="115"/>
      <c r="I4" s="82"/>
      <c r="J4" s="82"/>
      <c r="K4" s="82"/>
      <c r="L4" s="81"/>
      <c r="M4" s="81"/>
      <c r="N4" s="81"/>
      <c r="O4" s="81"/>
      <c r="P4" s="81"/>
      <c r="Q4" s="81"/>
      <c r="R4" s="81"/>
      <c r="S4" s="81"/>
      <c r="T4" s="81"/>
      <c r="U4" s="82"/>
      <c r="V4" s="82"/>
      <c r="W4" s="82"/>
      <c r="X4" s="85"/>
      <c r="Y4" s="86"/>
      <c r="Z4" s="86"/>
      <c r="AA4" s="89"/>
      <c r="AB4" s="89"/>
      <c r="AC4" s="90"/>
    </row>
    <row r="5" spans="1:29" s="2" customFormat="1" ht="20.100000000000001" customHeight="1" thickBo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27"/>
      <c r="AA5" s="27"/>
    </row>
    <row r="6" spans="1:29" s="5" customFormat="1" ht="18" customHeight="1" x14ac:dyDescent="0.15">
      <c r="A6" s="72" t="s">
        <v>20</v>
      </c>
      <c r="B6" s="73"/>
      <c r="C6" s="73"/>
      <c r="D6" s="73"/>
      <c r="E6" s="74"/>
      <c r="F6" s="75" t="s">
        <v>13</v>
      </c>
      <c r="G6" s="73"/>
      <c r="H6" s="73"/>
      <c r="I6" s="73"/>
      <c r="J6" s="73"/>
      <c r="K6" s="74"/>
      <c r="L6" s="76" t="s">
        <v>12</v>
      </c>
      <c r="M6" s="77"/>
      <c r="N6" s="77"/>
      <c r="O6" s="78"/>
      <c r="P6" s="79" t="s">
        <v>55</v>
      </c>
      <c r="Q6" s="79"/>
      <c r="R6" s="76" t="s">
        <v>14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80"/>
    </row>
    <row r="7" spans="1:29" s="4" customFormat="1" ht="15" customHeight="1" x14ac:dyDescent="0.15">
      <c r="A7" s="134" t="s">
        <v>93</v>
      </c>
      <c r="B7" s="135"/>
      <c r="C7" s="135"/>
      <c r="D7" s="135"/>
      <c r="E7" s="136"/>
      <c r="F7" s="143" t="s">
        <v>58</v>
      </c>
      <c r="G7" s="144"/>
      <c r="H7" s="144"/>
      <c r="I7" s="144"/>
      <c r="J7" s="144"/>
      <c r="K7" s="145"/>
      <c r="L7" s="149" t="s">
        <v>54</v>
      </c>
      <c r="M7" s="150"/>
      <c r="N7" s="150"/>
      <c r="O7" s="151"/>
      <c r="P7" s="155"/>
      <c r="Q7" s="157" t="s">
        <v>74</v>
      </c>
      <c r="R7" s="159" t="s">
        <v>17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1"/>
    </row>
    <row r="8" spans="1:29" s="4" customFormat="1" ht="15" customHeight="1" x14ac:dyDescent="0.15">
      <c r="A8" s="137"/>
      <c r="B8" s="138"/>
      <c r="C8" s="138"/>
      <c r="D8" s="138"/>
      <c r="E8" s="139"/>
      <c r="F8" s="146"/>
      <c r="G8" s="147"/>
      <c r="H8" s="147"/>
      <c r="I8" s="147"/>
      <c r="J8" s="147"/>
      <c r="K8" s="148"/>
      <c r="L8" s="152"/>
      <c r="M8" s="153"/>
      <c r="N8" s="153"/>
      <c r="O8" s="154"/>
      <c r="P8" s="156"/>
      <c r="Q8" s="158"/>
      <c r="R8" s="162" t="s">
        <v>42</v>
      </c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4"/>
    </row>
    <row r="9" spans="1:29" s="4" customFormat="1" ht="19.5" customHeight="1" x14ac:dyDescent="0.15">
      <c r="A9" s="137"/>
      <c r="B9" s="138"/>
      <c r="C9" s="138"/>
      <c r="D9" s="138"/>
      <c r="E9" s="139"/>
      <c r="F9" s="116" t="s">
        <v>15</v>
      </c>
      <c r="G9" s="117"/>
      <c r="H9" s="117"/>
      <c r="I9" s="117"/>
      <c r="J9" s="117"/>
      <c r="K9" s="118"/>
      <c r="L9" s="119" t="s">
        <v>53</v>
      </c>
      <c r="M9" s="120"/>
      <c r="N9" s="120"/>
      <c r="O9" s="121"/>
      <c r="P9" s="32"/>
      <c r="Q9" s="33" t="s">
        <v>74</v>
      </c>
      <c r="R9" s="122" t="s">
        <v>34</v>
      </c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4"/>
    </row>
    <row r="10" spans="1:29" s="4" customFormat="1" ht="20.100000000000001" customHeight="1" x14ac:dyDescent="0.15">
      <c r="A10" s="137"/>
      <c r="B10" s="138"/>
      <c r="C10" s="138"/>
      <c r="D10" s="138"/>
      <c r="E10" s="139"/>
      <c r="F10" s="116" t="s">
        <v>16</v>
      </c>
      <c r="G10" s="117"/>
      <c r="H10" s="117"/>
      <c r="I10" s="117"/>
      <c r="J10" s="117"/>
      <c r="K10" s="118"/>
      <c r="L10" s="119" t="s">
        <v>53</v>
      </c>
      <c r="M10" s="120"/>
      <c r="N10" s="120"/>
      <c r="O10" s="121"/>
      <c r="P10" s="32"/>
      <c r="Q10" s="33" t="s">
        <v>74</v>
      </c>
      <c r="R10" s="122" t="s">
        <v>34</v>
      </c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4"/>
    </row>
    <row r="11" spans="1:29" s="4" customFormat="1" ht="20.100000000000001" customHeight="1" x14ac:dyDescent="0.15">
      <c r="A11" s="137"/>
      <c r="B11" s="138"/>
      <c r="C11" s="138"/>
      <c r="D11" s="138"/>
      <c r="E11" s="139"/>
      <c r="F11" s="125" t="s">
        <v>52</v>
      </c>
      <c r="G11" s="126"/>
      <c r="H11" s="126"/>
      <c r="I11" s="126"/>
      <c r="J11" s="126"/>
      <c r="K11" s="127"/>
      <c r="L11" s="128" t="s">
        <v>53</v>
      </c>
      <c r="M11" s="129"/>
      <c r="N11" s="129"/>
      <c r="O11" s="130"/>
      <c r="P11" s="34"/>
      <c r="Q11" s="35" t="s">
        <v>74</v>
      </c>
      <c r="R11" s="131" t="s">
        <v>34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3"/>
    </row>
    <row r="12" spans="1:29" s="4" customFormat="1" ht="20.100000000000001" customHeight="1" x14ac:dyDescent="0.15">
      <c r="A12" s="140"/>
      <c r="B12" s="141"/>
      <c r="C12" s="141"/>
      <c r="D12" s="141"/>
      <c r="E12" s="142"/>
      <c r="F12" s="179" t="s">
        <v>60</v>
      </c>
      <c r="G12" s="180"/>
      <c r="H12" s="180"/>
      <c r="I12" s="180"/>
      <c r="J12" s="180"/>
      <c r="K12" s="181"/>
      <c r="L12" s="182" t="s">
        <v>53</v>
      </c>
      <c r="M12" s="183"/>
      <c r="N12" s="183"/>
      <c r="O12" s="184"/>
      <c r="P12" s="185"/>
      <c r="Q12" s="186"/>
      <c r="R12" s="187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9"/>
    </row>
    <row r="13" spans="1:29" s="4" customFormat="1" ht="12.95" customHeight="1" x14ac:dyDescent="0.15">
      <c r="A13" s="165" t="s">
        <v>21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66"/>
    </row>
    <row r="14" spans="1:29" s="4" customFormat="1" ht="12.95" customHeight="1" x14ac:dyDescent="0.15">
      <c r="A14" s="165" t="s">
        <v>18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66"/>
    </row>
    <row r="15" spans="1:29" s="4" customFormat="1" ht="12.95" customHeight="1" x14ac:dyDescent="0.15">
      <c r="A15" s="165" t="s">
        <v>95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66"/>
    </row>
    <row r="16" spans="1:29" s="4" customFormat="1" ht="12.95" customHeight="1" x14ac:dyDescent="0.15">
      <c r="A16" s="165" t="s">
        <v>19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66"/>
    </row>
    <row r="17" spans="1:57" s="4" customFormat="1" ht="26.1" customHeight="1" x14ac:dyDescent="0.15">
      <c r="A17" s="167" t="s">
        <v>5</v>
      </c>
      <c r="B17" s="168"/>
      <c r="C17" s="168"/>
      <c r="D17" s="169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1"/>
    </row>
    <row r="18" spans="1:57" s="4" customFormat="1" ht="26.1" customHeight="1" x14ac:dyDescent="0.15">
      <c r="A18" s="172" t="s">
        <v>6</v>
      </c>
      <c r="B18" s="173"/>
      <c r="C18" s="174"/>
      <c r="D18" s="169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5"/>
      <c r="P18" s="176" t="s">
        <v>38</v>
      </c>
      <c r="Q18" s="177"/>
      <c r="R18" s="178"/>
      <c r="S18" s="53"/>
      <c r="T18" s="54" t="s">
        <v>82</v>
      </c>
      <c r="U18" s="54"/>
      <c r="V18" s="54"/>
      <c r="W18" s="54"/>
      <c r="X18" s="54" t="s">
        <v>81</v>
      </c>
      <c r="Y18" s="54"/>
      <c r="Z18" s="54"/>
      <c r="AA18" s="54"/>
      <c r="AB18" s="54"/>
      <c r="AC18" s="55"/>
    </row>
    <row r="19" spans="1:57" s="4" customFormat="1" ht="26.1" customHeight="1" x14ac:dyDescent="0.15">
      <c r="A19" s="172" t="s">
        <v>7</v>
      </c>
      <c r="B19" s="173"/>
      <c r="C19" s="174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200"/>
    </row>
    <row r="20" spans="1:57" s="4" customFormat="1" ht="26.1" customHeight="1" x14ac:dyDescent="0.15">
      <c r="A20" s="201" t="s">
        <v>56</v>
      </c>
      <c r="B20" s="202"/>
      <c r="C20" s="203"/>
      <c r="D20" s="169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1"/>
    </row>
    <row r="21" spans="1:57" s="4" customFormat="1" ht="26.1" customHeight="1" x14ac:dyDescent="0.15">
      <c r="A21" s="204" t="s">
        <v>35</v>
      </c>
      <c r="B21" s="205"/>
      <c r="C21" s="205"/>
      <c r="D21" s="169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6" t="s">
        <v>22</v>
      </c>
      <c r="Q21" s="177"/>
      <c r="R21" s="178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200"/>
    </row>
    <row r="22" spans="1:57" s="4" customFormat="1" ht="25.5" customHeight="1" thickBot="1" x14ac:dyDescent="0.2">
      <c r="A22" s="190" t="s">
        <v>9</v>
      </c>
      <c r="B22" s="191"/>
      <c r="C22" s="192"/>
      <c r="D22" s="193" t="s">
        <v>32</v>
      </c>
      <c r="E22" s="194"/>
      <c r="F22" s="194"/>
      <c r="G22" s="194"/>
      <c r="H22" s="194"/>
      <c r="I22" s="195"/>
      <c r="J22" s="196" t="s">
        <v>36</v>
      </c>
      <c r="K22" s="191"/>
      <c r="L22" s="192"/>
      <c r="M22" s="193" t="s">
        <v>32</v>
      </c>
      <c r="N22" s="194"/>
      <c r="O22" s="194"/>
      <c r="P22" s="194"/>
      <c r="Q22" s="194"/>
      <c r="R22" s="195"/>
      <c r="S22" s="196" t="s">
        <v>8</v>
      </c>
      <c r="T22" s="191"/>
      <c r="U22" s="192"/>
      <c r="V22" s="193" t="s">
        <v>32</v>
      </c>
      <c r="W22" s="194"/>
      <c r="X22" s="194"/>
      <c r="Y22" s="194"/>
      <c r="Z22" s="194"/>
      <c r="AA22" s="194"/>
      <c r="AB22" s="194"/>
      <c r="AC22" s="197"/>
    </row>
    <row r="23" spans="1:57" s="3" customFormat="1" ht="20.100000000000001" customHeight="1" x14ac:dyDescent="0.15">
      <c r="A23" s="213" t="s">
        <v>61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5"/>
    </row>
    <row r="24" spans="1:57" s="4" customFormat="1" ht="15.95" customHeight="1" x14ac:dyDescent="0.15">
      <c r="A24" s="216" t="s">
        <v>64</v>
      </c>
      <c r="B24" s="216"/>
      <c r="C24" s="216"/>
      <c r="D24" s="216" t="s">
        <v>65</v>
      </c>
      <c r="E24" s="216"/>
      <c r="F24" s="216"/>
      <c r="G24" s="216"/>
      <c r="H24" s="216"/>
      <c r="I24" s="216"/>
      <c r="J24" s="216"/>
      <c r="K24" s="217"/>
      <c r="L24" s="218" t="s">
        <v>66</v>
      </c>
      <c r="M24" s="216"/>
      <c r="N24" s="216"/>
      <c r="O24" s="216"/>
      <c r="P24" s="216"/>
      <c r="Q24" s="216"/>
      <c r="R24" s="216"/>
      <c r="S24" s="216"/>
      <c r="T24" s="216" t="s">
        <v>84</v>
      </c>
      <c r="U24" s="216"/>
      <c r="V24" s="216"/>
      <c r="W24" s="216"/>
      <c r="X24" s="216"/>
      <c r="Y24" s="216"/>
      <c r="Z24" s="216"/>
      <c r="AA24" s="216"/>
      <c r="AB24" s="216"/>
      <c r="AC24" s="216"/>
      <c r="AI24" s="6"/>
      <c r="AJ24" s="6"/>
    </row>
    <row r="25" spans="1:57" s="4" customFormat="1" ht="15.95" customHeight="1" x14ac:dyDescent="0.15">
      <c r="A25" s="208" t="s">
        <v>68</v>
      </c>
      <c r="B25" s="208"/>
      <c r="C25" s="208"/>
      <c r="D25" s="209" t="s">
        <v>85</v>
      </c>
      <c r="E25" s="209"/>
      <c r="F25" s="210"/>
      <c r="G25" s="69"/>
      <c r="H25" s="36" t="s">
        <v>33</v>
      </c>
      <c r="I25" s="206">
        <f>1250*G25</f>
        <v>0</v>
      </c>
      <c r="J25" s="207"/>
      <c r="K25" s="30" t="s">
        <v>46</v>
      </c>
      <c r="L25" s="211" t="s">
        <v>86</v>
      </c>
      <c r="M25" s="212"/>
      <c r="N25" s="212"/>
      <c r="O25" s="69"/>
      <c r="P25" s="36" t="s">
        <v>33</v>
      </c>
      <c r="Q25" s="206">
        <f>1880*O25</f>
        <v>0</v>
      </c>
      <c r="R25" s="207"/>
      <c r="S25" s="15" t="s">
        <v>46</v>
      </c>
      <c r="T25" s="58" t="s">
        <v>67</v>
      </c>
      <c r="U25" s="26"/>
      <c r="V25" s="26">
        <v>500</v>
      </c>
      <c r="W25" s="26" t="s">
        <v>49</v>
      </c>
      <c r="X25" s="26"/>
      <c r="Y25" s="26"/>
      <c r="Z25" s="36" t="s">
        <v>33</v>
      </c>
      <c r="AA25" s="206">
        <f>500*Y25</f>
        <v>0</v>
      </c>
      <c r="AB25" s="207"/>
      <c r="AC25" s="15" t="s">
        <v>46</v>
      </c>
      <c r="AI25" s="6"/>
      <c r="AJ25" s="6"/>
    </row>
    <row r="26" spans="1:57" s="4" customFormat="1" ht="15.95" customHeight="1" x14ac:dyDescent="0.15">
      <c r="A26" s="208" t="s">
        <v>69</v>
      </c>
      <c r="B26" s="208"/>
      <c r="C26" s="208"/>
      <c r="D26" s="209" t="s">
        <v>87</v>
      </c>
      <c r="E26" s="209"/>
      <c r="F26" s="210"/>
      <c r="G26" s="69"/>
      <c r="H26" s="36" t="s">
        <v>33</v>
      </c>
      <c r="I26" s="206">
        <f>260*G26</f>
        <v>0</v>
      </c>
      <c r="J26" s="207"/>
      <c r="K26" s="30" t="s">
        <v>46</v>
      </c>
      <c r="L26" s="211" t="s">
        <v>62</v>
      </c>
      <c r="M26" s="212"/>
      <c r="N26" s="212"/>
      <c r="O26" s="69"/>
      <c r="P26" s="36" t="s">
        <v>33</v>
      </c>
      <c r="Q26" s="206">
        <f>410*O26</f>
        <v>0</v>
      </c>
      <c r="R26" s="207"/>
      <c r="S26" s="15" t="s">
        <v>46</v>
      </c>
      <c r="T26" s="58" t="s">
        <v>72</v>
      </c>
      <c r="U26" s="26"/>
      <c r="V26" s="26">
        <v>100</v>
      </c>
      <c r="W26" s="26" t="s">
        <v>49</v>
      </c>
      <c r="X26" s="26"/>
      <c r="Y26" s="26"/>
      <c r="Z26" s="36" t="s">
        <v>33</v>
      </c>
      <c r="AA26" s="206">
        <f>100*Y26</f>
        <v>0</v>
      </c>
      <c r="AB26" s="207"/>
      <c r="AC26" s="15" t="s">
        <v>46</v>
      </c>
      <c r="AI26" s="6"/>
      <c r="AJ26" s="6"/>
    </row>
    <row r="27" spans="1:57" s="4" customFormat="1" ht="15.95" customHeight="1" x14ac:dyDescent="0.15">
      <c r="A27" s="208" t="s">
        <v>70</v>
      </c>
      <c r="B27" s="208"/>
      <c r="C27" s="208"/>
      <c r="D27" s="209" t="s">
        <v>51</v>
      </c>
      <c r="E27" s="209"/>
      <c r="F27" s="210"/>
      <c r="G27" s="69"/>
      <c r="H27" s="36" t="s">
        <v>33</v>
      </c>
      <c r="I27" s="206">
        <f>200*G27</f>
        <v>0</v>
      </c>
      <c r="J27" s="207"/>
      <c r="K27" s="30" t="s">
        <v>46</v>
      </c>
      <c r="L27" s="211" t="s">
        <v>88</v>
      </c>
      <c r="M27" s="212"/>
      <c r="N27" s="212"/>
      <c r="O27" s="69"/>
      <c r="P27" s="36" t="s">
        <v>33</v>
      </c>
      <c r="Q27" s="206">
        <f>310*O27</f>
        <v>0</v>
      </c>
      <c r="R27" s="207"/>
      <c r="S27" s="15" t="s">
        <v>46</v>
      </c>
      <c r="T27" s="58" t="s">
        <v>72</v>
      </c>
      <c r="U27" s="26"/>
      <c r="V27" s="26">
        <v>80</v>
      </c>
      <c r="W27" s="26" t="s">
        <v>49</v>
      </c>
      <c r="X27" s="26"/>
      <c r="Y27" s="26"/>
      <c r="Z27" s="36" t="s">
        <v>33</v>
      </c>
      <c r="AA27" s="206">
        <f>80*Y27</f>
        <v>0</v>
      </c>
      <c r="AB27" s="207"/>
      <c r="AC27" s="15" t="s">
        <v>46</v>
      </c>
      <c r="AI27" s="6"/>
      <c r="AJ27" s="6"/>
    </row>
    <row r="28" spans="1:57" s="4" customFormat="1" ht="15.95" customHeight="1" thickBot="1" x14ac:dyDescent="0.2">
      <c r="A28" s="219" t="s">
        <v>71</v>
      </c>
      <c r="B28" s="219"/>
      <c r="C28" s="219"/>
      <c r="D28" s="220" t="s">
        <v>89</v>
      </c>
      <c r="E28" s="220"/>
      <c r="F28" s="221"/>
      <c r="G28" s="69"/>
      <c r="H28" s="37" t="s">
        <v>33</v>
      </c>
      <c r="I28" s="206">
        <f>460*G28</f>
        <v>0</v>
      </c>
      <c r="J28" s="207"/>
      <c r="K28" s="30" t="s">
        <v>46</v>
      </c>
      <c r="L28" s="222" t="s">
        <v>90</v>
      </c>
      <c r="M28" s="223"/>
      <c r="N28" s="223"/>
      <c r="O28" s="70"/>
      <c r="P28" s="37" t="s">
        <v>33</v>
      </c>
      <c r="Q28" s="206">
        <f>720*O28</f>
        <v>0</v>
      </c>
      <c r="R28" s="207"/>
      <c r="S28" s="29" t="s">
        <v>46</v>
      </c>
      <c r="T28" s="59" t="s">
        <v>72</v>
      </c>
      <c r="U28" s="25"/>
      <c r="V28" s="25">
        <v>180</v>
      </c>
      <c r="W28" s="25" t="s">
        <v>49</v>
      </c>
      <c r="X28" s="25"/>
      <c r="Y28" s="25"/>
      <c r="Z28" s="37" t="s">
        <v>33</v>
      </c>
      <c r="AA28" s="206">
        <f>180*Y28</f>
        <v>0</v>
      </c>
      <c r="AB28" s="207"/>
      <c r="AC28" s="29" t="s">
        <v>46</v>
      </c>
      <c r="AI28" s="6"/>
      <c r="AJ28" s="6"/>
    </row>
    <row r="29" spans="1:57" s="3" customFormat="1" ht="20.100000000000001" customHeight="1" x14ac:dyDescent="0.15">
      <c r="A29" s="226" t="s">
        <v>73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8"/>
      <c r="AE29" s="24"/>
      <c r="AF29" s="24"/>
      <c r="AG29" s="24"/>
      <c r="AH29" s="24"/>
      <c r="AI29" s="24"/>
      <c r="AJ29" s="24"/>
      <c r="AK29" s="24"/>
      <c r="AL29" s="24"/>
      <c r="AM29" s="16"/>
      <c r="AN29" s="18"/>
      <c r="AO29" s="24"/>
      <c r="AP29" s="24"/>
      <c r="AQ29" s="17"/>
      <c r="AR29" s="24"/>
      <c r="AS29" s="24"/>
      <c r="AT29" s="24"/>
      <c r="AU29" s="24"/>
      <c r="AV29" s="24"/>
      <c r="AW29" s="24"/>
      <c r="AX29" s="24"/>
      <c r="AY29" s="24"/>
      <c r="AZ29" s="24"/>
      <c r="BA29" s="16"/>
      <c r="BB29" s="18"/>
      <c r="BC29" s="24"/>
      <c r="BD29" s="24"/>
      <c r="BE29" s="17"/>
    </row>
    <row r="30" spans="1:57" s="5" customFormat="1" ht="15.95" customHeight="1" x14ac:dyDescent="0.15">
      <c r="A30" s="229" t="s">
        <v>44</v>
      </c>
      <c r="B30" s="230"/>
      <c r="C30" s="230"/>
      <c r="D30" s="230"/>
      <c r="E30" s="38" t="s">
        <v>11</v>
      </c>
      <c r="F30" s="211" t="s">
        <v>91</v>
      </c>
      <c r="G30" s="212"/>
      <c r="H30" s="212"/>
      <c r="I30" s="69"/>
      <c r="J30" s="36" t="s">
        <v>33</v>
      </c>
      <c r="K30" s="206">
        <f>630*I30</f>
        <v>0</v>
      </c>
      <c r="L30" s="207"/>
      <c r="M30" s="207"/>
      <c r="N30" s="15" t="s">
        <v>46</v>
      </c>
      <c r="O30" s="229" t="s">
        <v>45</v>
      </c>
      <c r="P30" s="230"/>
      <c r="Q30" s="230"/>
      <c r="R30" s="230"/>
      <c r="S30" s="38" t="s">
        <v>11</v>
      </c>
      <c r="T30" s="211" t="s">
        <v>91</v>
      </c>
      <c r="U30" s="212"/>
      <c r="V30" s="212"/>
      <c r="W30" s="26"/>
      <c r="X30" s="36" t="s">
        <v>33</v>
      </c>
      <c r="Y30" s="206">
        <f>630*W30</f>
        <v>0</v>
      </c>
      <c r="Z30" s="207"/>
      <c r="AA30" s="207"/>
      <c r="AB30" s="30" t="s">
        <v>46</v>
      </c>
      <c r="AC30" s="15"/>
      <c r="AE30" s="24"/>
      <c r="AF30" s="24"/>
      <c r="AG30" s="24"/>
      <c r="AH30" s="24"/>
      <c r="AI30" s="24"/>
      <c r="AJ30" s="24"/>
      <c r="AK30" s="24"/>
      <c r="AL30" s="24"/>
      <c r="AM30" s="16"/>
      <c r="AN30" s="18"/>
      <c r="AO30" s="24"/>
      <c r="AP30" s="24"/>
      <c r="AQ30" s="17"/>
      <c r="AR30" s="24"/>
      <c r="AS30" s="24"/>
      <c r="AT30" s="24"/>
      <c r="AU30" s="24"/>
      <c r="AV30" s="24"/>
      <c r="AW30" s="24"/>
      <c r="AX30" s="24"/>
      <c r="AY30" s="24"/>
      <c r="AZ30" s="24"/>
      <c r="BA30" s="16"/>
      <c r="BB30" s="18"/>
      <c r="BC30" s="24"/>
      <c r="BD30" s="24"/>
      <c r="BE30" s="17"/>
    </row>
    <row r="31" spans="1:57" s="4" customFormat="1" ht="15.95" customHeight="1" thickBot="1" x14ac:dyDescent="0.2">
      <c r="A31" s="224" t="s">
        <v>47</v>
      </c>
      <c r="B31" s="225"/>
      <c r="C31" s="225"/>
      <c r="D31" s="225"/>
      <c r="E31" s="39" t="s">
        <v>10</v>
      </c>
      <c r="F31" s="222" t="s">
        <v>91</v>
      </c>
      <c r="G31" s="223"/>
      <c r="H31" s="223"/>
      <c r="I31" s="70"/>
      <c r="J31" s="37" t="s">
        <v>33</v>
      </c>
      <c r="K31" s="206">
        <f>630*I31</f>
        <v>0</v>
      </c>
      <c r="L31" s="207"/>
      <c r="M31" s="207"/>
      <c r="N31" s="65" t="s">
        <v>46</v>
      </c>
      <c r="O31" s="224" t="s">
        <v>50</v>
      </c>
      <c r="P31" s="225"/>
      <c r="Q31" s="225"/>
      <c r="R31" s="225"/>
      <c r="S31" s="39" t="s">
        <v>10</v>
      </c>
      <c r="T31" s="222" t="s">
        <v>88</v>
      </c>
      <c r="U31" s="223"/>
      <c r="V31" s="223"/>
      <c r="W31" s="25"/>
      <c r="X31" s="37" t="s">
        <v>33</v>
      </c>
      <c r="Y31" s="206">
        <f>310*W31</f>
        <v>0</v>
      </c>
      <c r="Z31" s="207"/>
      <c r="AA31" s="207"/>
      <c r="AB31" s="31" t="s">
        <v>46</v>
      </c>
      <c r="AC31" s="29"/>
      <c r="AI31" s="6"/>
      <c r="AJ31" s="6"/>
    </row>
    <row r="32" spans="1:57" s="4" customFormat="1" ht="12" customHeight="1" x14ac:dyDescent="0.15">
      <c r="A32" s="28" t="s">
        <v>57</v>
      </c>
      <c r="B32" s="19"/>
      <c r="C32" s="19"/>
      <c r="D32" s="19"/>
      <c r="E32" s="20"/>
      <c r="F32" s="21"/>
      <c r="G32" s="21"/>
      <c r="H32" s="21"/>
      <c r="I32" s="21"/>
      <c r="J32" s="20"/>
      <c r="K32" s="19"/>
      <c r="L32" s="19"/>
      <c r="M32" s="22"/>
      <c r="N32" s="19"/>
      <c r="O32" s="19"/>
      <c r="P32" s="19"/>
      <c r="Q32" s="19"/>
      <c r="R32" s="19"/>
      <c r="S32" s="20"/>
      <c r="T32" s="21"/>
      <c r="U32" s="21"/>
      <c r="V32" s="21"/>
      <c r="W32" s="21"/>
      <c r="X32" s="20"/>
      <c r="Y32" s="19"/>
      <c r="Z32" s="19"/>
      <c r="AA32" s="19"/>
      <c r="AB32" s="19"/>
      <c r="AC32" s="23"/>
      <c r="AI32" s="6"/>
      <c r="AJ32" s="6"/>
    </row>
    <row r="33" spans="1:36" s="4" customFormat="1" ht="15.95" customHeight="1" x14ac:dyDescent="0.15">
      <c r="A33" s="231" t="s">
        <v>3</v>
      </c>
      <c r="B33" s="232"/>
      <c r="C33" s="233"/>
      <c r="D33" s="237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9"/>
      <c r="AI33" s="6"/>
      <c r="AJ33" s="6"/>
    </row>
    <row r="34" spans="1:36" s="4" customFormat="1" ht="15.95" customHeight="1" x14ac:dyDescent="0.15">
      <c r="A34" s="234"/>
      <c r="B34" s="235"/>
      <c r="C34" s="236"/>
      <c r="D34" s="240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2"/>
      <c r="AI34" s="6"/>
      <c r="AJ34" s="6"/>
    </row>
    <row r="35" spans="1:36" s="4" customFormat="1" ht="15.95" customHeight="1" x14ac:dyDescent="0.15">
      <c r="A35" s="243" t="s">
        <v>23</v>
      </c>
      <c r="B35" s="236"/>
      <c r="C35" s="244"/>
      <c r="D35" s="53" t="s">
        <v>94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8"/>
      <c r="AI35" s="6"/>
      <c r="AJ35" s="6"/>
    </row>
    <row r="36" spans="1:36" s="3" customFormat="1" ht="18" customHeight="1" thickBot="1" x14ac:dyDescent="0.2">
      <c r="A36" s="245"/>
      <c r="B36" s="246"/>
      <c r="C36" s="247"/>
      <c r="D36" s="49" t="s">
        <v>77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 t="s">
        <v>78</v>
      </c>
      <c r="T36" s="50"/>
      <c r="U36" s="50"/>
      <c r="V36" s="50" t="s">
        <v>92</v>
      </c>
      <c r="W36" s="50"/>
      <c r="X36" s="50"/>
      <c r="Y36" s="50"/>
      <c r="Z36" s="50"/>
      <c r="AA36" s="50"/>
      <c r="AB36" s="50"/>
      <c r="AC36" s="51"/>
    </row>
    <row r="37" spans="1:36" s="3" customFormat="1" ht="18" customHeight="1" thickBot="1" x14ac:dyDescent="0.2">
      <c r="A37" s="248" t="s">
        <v>83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</row>
    <row r="38" spans="1:36" s="3" customFormat="1" ht="9.9499999999999993" customHeight="1" x14ac:dyDescent="0.15">
      <c r="A38" s="7"/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</row>
    <row r="39" spans="1:36" s="2" customFormat="1" ht="21.95" customHeight="1" x14ac:dyDescent="0.15">
      <c r="B39" s="106" t="s">
        <v>24</v>
      </c>
      <c r="C39" s="107"/>
      <c r="D39" s="107"/>
      <c r="E39" s="107"/>
      <c r="F39" s="107"/>
      <c r="G39" s="107"/>
      <c r="H39" s="108"/>
      <c r="J39" s="66"/>
      <c r="K39" s="67"/>
      <c r="L39" s="68"/>
      <c r="M39" s="97" t="s">
        <v>25</v>
      </c>
      <c r="N39" s="98"/>
      <c r="O39" s="98"/>
      <c r="P39" s="249" t="s">
        <v>75</v>
      </c>
      <c r="Q39" s="250"/>
      <c r="R39" s="251"/>
      <c r="S39" s="99" t="s">
        <v>76</v>
      </c>
      <c r="T39" s="252"/>
      <c r="U39" s="97"/>
      <c r="V39" s="250" t="s">
        <v>26</v>
      </c>
      <c r="W39" s="250"/>
      <c r="X39" s="250"/>
      <c r="Y39" s="99" t="s">
        <v>27</v>
      </c>
      <c r="Z39" s="252"/>
      <c r="AA39" s="97"/>
      <c r="AB39" s="56"/>
      <c r="AC39" s="46"/>
    </row>
    <row r="40" spans="1:36" s="2" customFormat="1" ht="21.95" customHeight="1" x14ac:dyDescent="0.15">
      <c r="B40" s="106" t="s">
        <v>48</v>
      </c>
      <c r="C40" s="107"/>
      <c r="D40" s="108"/>
      <c r="E40" s="253"/>
      <c r="F40" s="254"/>
      <c r="G40" s="254"/>
      <c r="H40" s="10" t="s">
        <v>28</v>
      </c>
      <c r="J40" s="106" t="s">
        <v>37</v>
      </c>
      <c r="K40" s="107"/>
      <c r="L40" s="107"/>
      <c r="M40" s="255">
        <f>SUM(I25,Q25)</f>
        <v>0</v>
      </c>
      <c r="N40" s="256"/>
      <c r="O40" s="11" t="s">
        <v>28</v>
      </c>
      <c r="P40" s="257">
        <f>AA25</f>
        <v>0</v>
      </c>
      <c r="Q40" s="256"/>
      <c r="R40" s="11" t="s">
        <v>28</v>
      </c>
      <c r="S40" s="257">
        <f>SUM(K30,K31,Y30,Y31)</f>
        <v>0</v>
      </c>
      <c r="T40" s="256"/>
      <c r="U40" s="13" t="s">
        <v>28</v>
      </c>
      <c r="V40" s="253"/>
      <c r="W40" s="254"/>
      <c r="X40" s="12" t="s">
        <v>28</v>
      </c>
      <c r="Y40" s="257">
        <f>SUM(M40,P40,S40,V40)</f>
        <v>0</v>
      </c>
      <c r="Z40" s="256"/>
      <c r="AA40" s="13" t="s">
        <v>28</v>
      </c>
      <c r="AB40" s="57"/>
      <c r="AC40" s="4"/>
    </row>
    <row r="41" spans="1:36" s="2" customFormat="1" ht="21.95" customHeight="1" x14ac:dyDescent="0.15">
      <c r="B41" s="106" t="s">
        <v>29</v>
      </c>
      <c r="C41" s="107"/>
      <c r="D41" s="108"/>
      <c r="E41" s="259"/>
      <c r="F41" s="260"/>
      <c r="G41" s="260"/>
      <c r="H41" s="261"/>
      <c r="J41" s="106" t="s">
        <v>41</v>
      </c>
      <c r="K41" s="107"/>
      <c r="L41" s="108"/>
      <c r="M41" s="255">
        <f>SUM(I26,Q26)</f>
        <v>0</v>
      </c>
      <c r="N41" s="256"/>
      <c r="O41" s="11" t="s">
        <v>28</v>
      </c>
      <c r="P41" s="258"/>
      <c r="Q41" s="254"/>
      <c r="R41" s="60" t="s">
        <v>28</v>
      </c>
      <c r="S41" s="258"/>
      <c r="T41" s="254"/>
      <c r="U41" s="13" t="s">
        <v>28</v>
      </c>
      <c r="V41" s="253"/>
      <c r="W41" s="254"/>
      <c r="X41" s="12" t="s">
        <v>28</v>
      </c>
      <c r="Y41" s="257">
        <f t="shared" ref="Y41" si="0">SUM(M41,P41,S41,V41)</f>
        <v>0</v>
      </c>
      <c r="Z41" s="256"/>
      <c r="AA41" s="13" t="s">
        <v>28</v>
      </c>
      <c r="AB41" s="57"/>
      <c r="AC41" s="4"/>
    </row>
    <row r="42" spans="1:36" s="2" customFormat="1" ht="21.95" customHeight="1" x14ac:dyDescent="0.15">
      <c r="B42" s="106" t="s">
        <v>30</v>
      </c>
      <c r="C42" s="107"/>
      <c r="D42" s="108"/>
      <c r="E42" s="253"/>
      <c r="F42" s="254"/>
      <c r="G42" s="254"/>
      <c r="H42" s="14" t="s">
        <v>31</v>
      </c>
      <c r="J42" s="106" t="s">
        <v>39</v>
      </c>
      <c r="K42" s="107"/>
      <c r="L42" s="108"/>
      <c r="M42" s="255">
        <f>SUM(I27,Q27)</f>
        <v>0</v>
      </c>
      <c r="N42" s="256"/>
      <c r="O42" s="11" t="s">
        <v>28</v>
      </c>
      <c r="P42" s="258"/>
      <c r="Q42" s="254"/>
      <c r="R42" s="60" t="s">
        <v>28</v>
      </c>
      <c r="S42" s="258"/>
      <c r="T42" s="254"/>
      <c r="U42" s="13" t="s">
        <v>28</v>
      </c>
      <c r="V42" s="253"/>
      <c r="W42" s="254"/>
      <c r="X42" s="12" t="s">
        <v>28</v>
      </c>
      <c r="Y42" s="257">
        <f>SUM(M42,P42,S42,V42)</f>
        <v>0</v>
      </c>
      <c r="Z42" s="256"/>
      <c r="AA42" s="13" t="s">
        <v>28</v>
      </c>
      <c r="AB42" s="57"/>
      <c r="AC42" s="4"/>
    </row>
    <row r="43" spans="1:36" s="2" customFormat="1" ht="21.95" customHeight="1" thickBot="1" x14ac:dyDescent="0.2">
      <c r="J43" s="267" t="s">
        <v>40</v>
      </c>
      <c r="K43" s="268"/>
      <c r="L43" s="269"/>
      <c r="M43" s="255">
        <f>SUM(I28,Q28)</f>
        <v>0</v>
      </c>
      <c r="N43" s="256"/>
      <c r="O43" s="41" t="s">
        <v>28</v>
      </c>
      <c r="P43" s="270"/>
      <c r="Q43" s="271"/>
      <c r="R43" s="61" t="s">
        <v>28</v>
      </c>
      <c r="S43" s="270"/>
      <c r="T43" s="271"/>
      <c r="U43" s="41" t="s">
        <v>28</v>
      </c>
      <c r="V43" s="272"/>
      <c r="W43" s="271"/>
      <c r="X43" s="42" t="s">
        <v>28</v>
      </c>
      <c r="Y43" s="257">
        <f>SUM(M43,P43,S43,V43)</f>
        <v>0</v>
      </c>
      <c r="Z43" s="256"/>
      <c r="AA43" s="41" t="s">
        <v>28</v>
      </c>
      <c r="AB43" s="57"/>
      <c r="AC43" s="4"/>
    </row>
    <row r="44" spans="1:36" s="2" customFormat="1" ht="21.95" customHeight="1" thickTop="1" x14ac:dyDescent="0.15">
      <c r="J44" s="262" t="s">
        <v>27</v>
      </c>
      <c r="K44" s="263"/>
      <c r="L44" s="264"/>
      <c r="M44" s="265">
        <f>SUM(M40:N43)</f>
        <v>0</v>
      </c>
      <c r="N44" s="266"/>
      <c r="O44" s="62" t="s">
        <v>28</v>
      </c>
      <c r="P44" s="265">
        <f>SUM(P40:Q43)</f>
        <v>0</v>
      </c>
      <c r="Q44" s="266"/>
      <c r="R44" s="62" t="s">
        <v>28</v>
      </c>
      <c r="S44" s="265">
        <f>SUM(S40:T43)</f>
        <v>0</v>
      </c>
      <c r="T44" s="266"/>
      <c r="U44" s="43" t="s">
        <v>28</v>
      </c>
      <c r="V44" s="265">
        <f>SUM(V40:W43)</f>
        <v>0</v>
      </c>
      <c r="W44" s="266"/>
      <c r="X44" s="43" t="s">
        <v>28</v>
      </c>
      <c r="Y44" s="265">
        <f>SUM(Y40:Z43)</f>
        <v>0</v>
      </c>
      <c r="Z44" s="266"/>
      <c r="AA44" s="43" t="s">
        <v>28</v>
      </c>
      <c r="AB44" s="57"/>
      <c r="AC44" s="4"/>
    </row>
    <row r="45" spans="1:36" s="2" customFormat="1" ht="21.95" customHeight="1" x14ac:dyDescent="0.15">
      <c r="J45" s="52"/>
      <c r="K45" s="45"/>
      <c r="L45" s="45"/>
      <c r="M45" s="44"/>
      <c r="N45" s="44"/>
      <c r="O45" s="11"/>
      <c r="P45" s="44"/>
      <c r="Q45" s="44"/>
      <c r="R45" s="11"/>
      <c r="S45" s="44"/>
      <c r="T45" s="44"/>
      <c r="U45" s="11"/>
      <c r="V45" s="44"/>
      <c r="W45" s="44"/>
      <c r="X45" s="45"/>
      <c r="Y45" s="44"/>
      <c r="Z45" s="44"/>
      <c r="AA45" s="45"/>
      <c r="AB45" s="4"/>
      <c r="AC45" s="4"/>
    </row>
    <row r="46" spans="1:36" s="2" customFormat="1" ht="21.95" customHeight="1" x14ac:dyDescent="0.15">
      <c r="J46" s="46" t="s">
        <v>79</v>
      </c>
      <c r="K46" s="46"/>
      <c r="L46" s="46"/>
      <c r="M46" s="4"/>
      <c r="N46" s="4"/>
      <c r="O46" s="40"/>
      <c r="P46" s="4"/>
      <c r="Q46" s="4"/>
      <c r="R46" s="40"/>
      <c r="S46" s="4"/>
      <c r="T46" s="4"/>
      <c r="U46" s="40"/>
      <c r="V46" s="4"/>
      <c r="W46" s="4"/>
      <c r="X46" s="46"/>
      <c r="Y46" s="4"/>
      <c r="Z46" s="4"/>
      <c r="AA46" s="46"/>
      <c r="AB46" s="4"/>
      <c r="AC46" s="4"/>
    </row>
    <row r="47" spans="1:36" s="2" customFormat="1" ht="21.75" customHeight="1" x14ac:dyDescent="0.15">
      <c r="J47" s="46" t="s">
        <v>80</v>
      </c>
      <c r="AC47" s="63" t="s">
        <v>96</v>
      </c>
    </row>
    <row r="48" spans="1:36" s="2" customFormat="1" x14ac:dyDescent="0.15"/>
    <row r="49" spans="2:2" s="2" customFormat="1" x14ac:dyDescent="0.15">
      <c r="B49" s="64"/>
    </row>
  </sheetData>
  <mergeCells count="153">
    <mergeCell ref="J44:L44"/>
    <mergeCell ref="M44:N44"/>
    <mergeCell ref="P44:Q44"/>
    <mergeCell ref="S44:T44"/>
    <mergeCell ref="V44:W44"/>
    <mergeCell ref="Y44:Z44"/>
    <mergeCell ref="J43:L43"/>
    <mergeCell ref="M43:N43"/>
    <mergeCell ref="P43:Q43"/>
    <mergeCell ref="S43:T43"/>
    <mergeCell ref="V43:W43"/>
    <mergeCell ref="Y43:Z43"/>
    <mergeCell ref="B42:D42"/>
    <mergeCell ref="E42:G42"/>
    <mergeCell ref="J42:L42"/>
    <mergeCell ref="M42:N42"/>
    <mergeCell ref="P42:Q42"/>
    <mergeCell ref="S42:T42"/>
    <mergeCell ref="V42:W42"/>
    <mergeCell ref="Y42:Z42"/>
    <mergeCell ref="B41:D41"/>
    <mergeCell ref="E41:H41"/>
    <mergeCell ref="J41:L41"/>
    <mergeCell ref="M41:N41"/>
    <mergeCell ref="P41:Q41"/>
    <mergeCell ref="S41:T41"/>
    <mergeCell ref="B40:D40"/>
    <mergeCell ref="E40:G40"/>
    <mergeCell ref="J40:L40"/>
    <mergeCell ref="M40:N40"/>
    <mergeCell ref="P40:Q40"/>
    <mergeCell ref="S40:T40"/>
    <mergeCell ref="V40:W40"/>
    <mergeCell ref="Y40:Z40"/>
    <mergeCell ref="V41:W41"/>
    <mergeCell ref="Y41:Z41"/>
    <mergeCell ref="A33:C34"/>
    <mergeCell ref="D33:AC34"/>
    <mergeCell ref="A35:C36"/>
    <mergeCell ref="A37:AC37"/>
    <mergeCell ref="B39:H39"/>
    <mergeCell ref="M39:O39"/>
    <mergeCell ref="P39:R39"/>
    <mergeCell ref="S39:U39"/>
    <mergeCell ref="V39:X39"/>
    <mergeCell ref="Y39:AA39"/>
    <mergeCell ref="A31:D31"/>
    <mergeCell ref="F31:H31"/>
    <mergeCell ref="K31:M31"/>
    <mergeCell ref="O31:R31"/>
    <mergeCell ref="T31:V31"/>
    <mergeCell ref="Y31:AA31"/>
    <mergeCell ref="A29:AC29"/>
    <mergeCell ref="A30:D30"/>
    <mergeCell ref="F30:H30"/>
    <mergeCell ref="K30:M30"/>
    <mergeCell ref="O30:R30"/>
    <mergeCell ref="T30:V30"/>
    <mergeCell ref="Y30:AA30"/>
    <mergeCell ref="A28:C28"/>
    <mergeCell ref="D28:F28"/>
    <mergeCell ref="I28:J28"/>
    <mergeCell ref="L28:N28"/>
    <mergeCell ref="Q28:R28"/>
    <mergeCell ref="AA28:AB28"/>
    <mergeCell ref="A27:C27"/>
    <mergeCell ref="D27:F27"/>
    <mergeCell ref="I27:J27"/>
    <mergeCell ref="L27:N27"/>
    <mergeCell ref="Q27:R27"/>
    <mergeCell ref="AA27:AB27"/>
    <mergeCell ref="AA25:AB25"/>
    <mergeCell ref="A26:C26"/>
    <mergeCell ref="D26:F26"/>
    <mergeCell ref="I26:J26"/>
    <mergeCell ref="L26:N26"/>
    <mergeCell ref="Q26:R26"/>
    <mergeCell ref="AA26:AB26"/>
    <mergeCell ref="A23:AC23"/>
    <mergeCell ref="A24:C24"/>
    <mergeCell ref="D24:K24"/>
    <mergeCell ref="L24:S24"/>
    <mergeCell ref="T24:AC24"/>
    <mergeCell ref="A25:C25"/>
    <mergeCell ref="D25:F25"/>
    <mergeCell ref="I25:J25"/>
    <mergeCell ref="L25:N25"/>
    <mergeCell ref="Q25:R25"/>
    <mergeCell ref="A22:C22"/>
    <mergeCell ref="D22:I22"/>
    <mergeCell ref="J22:L22"/>
    <mergeCell ref="M22:R22"/>
    <mergeCell ref="S22:U22"/>
    <mergeCell ref="V22:AC22"/>
    <mergeCell ref="A19:C19"/>
    <mergeCell ref="D19:AC19"/>
    <mergeCell ref="A20:C20"/>
    <mergeCell ref="D20:AC20"/>
    <mergeCell ref="A21:C21"/>
    <mergeCell ref="D21:O21"/>
    <mergeCell ref="P21:R21"/>
    <mergeCell ref="S21:AC21"/>
    <mergeCell ref="A15:AC15"/>
    <mergeCell ref="A16:AC16"/>
    <mergeCell ref="A17:C17"/>
    <mergeCell ref="D17:AC17"/>
    <mergeCell ref="A18:C18"/>
    <mergeCell ref="D18:O18"/>
    <mergeCell ref="P18:R18"/>
    <mergeCell ref="F12:K12"/>
    <mergeCell ref="L12:O12"/>
    <mergeCell ref="P12:Q12"/>
    <mergeCell ref="R12:AC12"/>
    <mergeCell ref="A13:AC13"/>
    <mergeCell ref="A14:AC14"/>
    <mergeCell ref="F10:K10"/>
    <mergeCell ref="L10:O10"/>
    <mergeCell ref="R10:AC10"/>
    <mergeCell ref="F11:K11"/>
    <mergeCell ref="L11:O11"/>
    <mergeCell ref="R11:AC11"/>
    <mergeCell ref="A7:E12"/>
    <mergeCell ref="F7:K8"/>
    <mergeCell ref="L7:O8"/>
    <mergeCell ref="P7:P8"/>
    <mergeCell ref="Q7:Q8"/>
    <mergeCell ref="R7:AC7"/>
    <mergeCell ref="R8:AC8"/>
    <mergeCell ref="F9:K9"/>
    <mergeCell ref="L9:O9"/>
    <mergeCell ref="R9:AC9"/>
    <mergeCell ref="A5:Y5"/>
    <mergeCell ref="A6:E6"/>
    <mergeCell ref="F6:K6"/>
    <mergeCell ref="L6:O6"/>
    <mergeCell ref="P6:Q6"/>
    <mergeCell ref="R6:AC6"/>
    <mergeCell ref="L3:N4"/>
    <mergeCell ref="O3:Q4"/>
    <mergeCell ref="R3:T4"/>
    <mergeCell ref="U3:W4"/>
    <mergeCell ref="X3:Z4"/>
    <mergeCell ref="AA3:AC4"/>
    <mergeCell ref="A1:E4"/>
    <mergeCell ref="F1:W1"/>
    <mergeCell ref="X1:AC2"/>
    <mergeCell ref="F2:H2"/>
    <mergeCell ref="I2:K2"/>
    <mergeCell ref="L2:N2"/>
    <mergeCell ref="O2:Q2"/>
    <mergeCell ref="R2:W2"/>
    <mergeCell ref="F3:H4"/>
    <mergeCell ref="I3:K4"/>
  </mergeCells>
  <phoneticPr fontId="1"/>
  <conditionalFormatting sqref="I25:I28 Q25:Q28 AA25:AA28">
    <cfRule type="cellIs" dxfId="6" priority="6" operator="equal">
      <formula>0</formula>
    </cfRule>
  </conditionalFormatting>
  <conditionalFormatting sqref="K30:K31 Y30:Y31">
    <cfRule type="cellIs" dxfId="5" priority="7" operator="equal">
      <formula>0</formula>
    </cfRule>
  </conditionalFormatting>
  <conditionalFormatting sqref="M40:M44">
    <cfRule type="cellIs" dxfId="4" priority="3" operator="equal">
      <formula>0</formula>
    </cfRule>
  </conditionalFormatting>
  <conditionalFormatting sqref="P40">
    <cfRule type="cellIs" dxfId="3" priority="5" operator="equal">
      <formula>0</formula>
    </cfRule>
  </conditionalFormatting>
  <conditionalFormatting sqref="P44 S44 V44">
    <cfRule type="cellIs" dxfId="2" priority="2" operator="equal">
      <formula>0</formula>
    </cfRule>
  </conditionalFormatting>
  <conditionalFormatting sqref="S40">
    <cfRule type="cellIs" dxfId="1" priority="4" operator="equal">
      <formula>0</formula>
    </cfRule>
  </conditionalFormatting>
  <conditionalFormatting sqref="Y40:Y44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利用申込書（R5.5.8～）</vt:lpstr>
      <vt:lpstr>'利用申込書（R5.5.8～）'!Print_Area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nogami</dc:creator>
  <cp:lastModifiedBy>shigemiya</cp:lastModifiedBy>
  <cp:lastPrinted>2018-01-19T07:14:33Z</cp:lastPrinted>
  <dcterms:created xsi:type="dcterms:W3CDTF">2004-11-05T05:36:24Z</dcterms:created>
  <dcterms:modified xsi:type="dcterms:W3CDTF">2023-05-08T01:23:52Z</dcterms:modified>
</cp:coreProperties>
</file>